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50"/>
  </bookViews>
  <sheets>
    <sheet name="表一" sheetId="3" r:id="rId1"/>
    <sheet name="表二" sheetId="6" r:id="rId2"/>
    <sheet name="表三" sheetId="9" r:id="rId3"/>
    <sheet name="一般公共预算说明1" sheetId="16" r:id="rId4"/>
    <sheet name="表四" sheetId="10" r:id="rId5"/>
    <sheet name="表五" sheetId="12" r:id="rId6"/>
    <sheet name="表六" sheetId="14" r:id="rId7"/>
    <sheet name="政府性基金说明2" sheetId="17" r:id="rId8"/>
    <sheet name=" 表七" sheetId="18" r:id="rId9"/>
    <sheet name="表八" sheetId="19" r:id="rId10"/>
    <sheet name="国有资本经营说明3" sheetId="22" r:id="rId11"/>
    <sheet name="表九" sheetId="21" r:id="rId12"/>
    <sheet name="表十" sheetId="20" r:id="rId13"/>
    <sheet name="表十一" sheetId="27" r:id="rId14"/>
    <sheet name="社保基金说明4" sheetId="23" r:id="rId15"/>
    <sheet name="表十二 " sheetId="24" r:id="rId16"/>
    <sheet name="表十三" sheetId="25" r:id="rId17"/>
    <sheet name="政府债务说明5" sheetId="26" r:id="rId18"/>
  </sheets>
  <externalReferences>
    <externalReference r:id="rId19"/>
  </externalReferences>
  <definedNames>
    <definedName name="_lst_r_地方财政预算表2015年全省汇总_10_科目编码名称">#NAME?</definedName>
    <definedName name="专项收入全年预计数">#REF!</definedName>
    <definedName name="专项收入年初预算数">#REF!</definedName>
    <definedName name="地区名称">#REF!</definedName>
    <definedName name="_ESF8887" localSheetId="0">#REF!</definedName>
    <definedName name="_xlnm.Print_Titles" localSheetId="0">表一!$1:$5</definedName>
    <definedName name="_EST1539" localSheetId="0">#REF!</definedName>
    <definedName name="_ESF8893" localSheetId="0">#REF!</definedName>
    <definedName name="_ESF8892" localSheetId="0">#REF!</definedName>
    <definedName name="_ESF8896" localSheetId="0">#REF!</definedName>
    <definedName name="_ESF8891" localSheetId="0">#REF!</definedName>
    <definedName name="_ESF8895" localSheetId="0">#REF!</definedName>
    <definedName name="_ESF8888" localSheetId="0">#REF!</definedName>
    <definedName name="_ESF8894" localSheetId="0">#REF!</definedName>
    <definedName name="_ESF8889" localSheetId="0">#REF!</definedName>
    <definedName name="_ESF8890" localSheetId="0">#REF!</definedName>
    <definedName name="_EST1538" localSheetId="0">#REF!</definedName>
    <definedName name="_EST1540" localSheetId="1">#REF!</definedName>
    <definedName name="_ESF8901" localSheetId="1">#REF!</definedName>
    <definedName name="_ESF8897" localSheetId="1">#REF!</definedName>
    <definedName name="_ESF8899" localSheetId="1">#REF!</definedName>
    <definedName name="_ESF8900" localSheetId="1">#REF!</definedName>
    <definedName name="_ESF8898" localSheetId="1">#REF!</definedName>
    <definedName name="_xlnm.Print_Titles" localSheetId="1">表二!$3:$5</definedName>
    <definedName name="_ESF8906" localSheetId="2">#REF!</definedName>
    <definedName name="_EST1541" localSheetId="2">#REF!</definedName>
    <definedName name="_ESF8902" localSheetId="2">#REF!</definedName>
    <definedName name="_ESF8905" localSheetId="2">#REF!</definedName>
    <definedName name="_ESF8903" localSheetId="2">#REF!</definedName>
    <definedName name="_ESF8904" localSheetId="2">#REF!</definedName>
    <definedName name="_xlnm.Print_Titles" localSheetId="4">表四!$3:$5</definedName>
    <definedName name="_xlnm.Print_Titles" localSheetId="5">表五!$3:$5</definedName>
    <definedName name="_xlnm._FilterDatabase" localSheetId="0">表一!$A$5:$I$5</definedName>
    <definedName name="_xlnm._FilterDatabase" localSheetId="1" hidden="1">表二!$A$5:$I$227</definedName>
    <definedName name="_xlnm._FilterDatabase" localSheetId="2" hidden="1">表三!#REF!</definedName>
    <definedName name="_xlnm._FilterDatabase" localSheetId="5" hidden="1">表五!$A$5:$I$97</definedName>
    <definedName name="_xlnm._FilterDatabase" localSheetId="6">#REF!</definedName>
    <definedName name="_xlnm._FilterDatabase" localSheetId="8" hidden="1">' 表七'!$A$2:$G$33</definedName>
    <definedName name="_xlnm._FilterDatabase" localSheetId="11" hidden="1">表九!$A$5:$F$44</definedName>
    <definedName name="_xlnm.Print_Titles" localSheetId="2">表三!$3:$5</definedName>
    <definedName name="_xlnm.Print_Titles" localSheetId="11">表九!$3:$5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8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9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0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1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2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3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4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5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6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7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8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19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0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3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4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5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6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7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8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  <comment ref="C29" authorId="0">
      <text>
        <r>
          <rPr>
            <sz val="9"/>
            <color indexed="8"/>
            <rFont val="宋体"/>
            <charset val="134"/>
          </rPr>
          <t xml:space="preserve">	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B42" authorId="0">
      <text>
        <r>
          <rPr>
            <sz val="9"/>
            <rFont val="宋体"/>
            <charset val="134"/>
          </rPr>
          <t>工伤保险230万元；失业保险75万元。</t>
        </r>
      </text>
    </comment>
    <comment ref="C42" authorId="0">
      <text>
        <r>
          <rPr>
            <sz val="9"/>
            <rFont val="宋体"/>
            <charset val="134"/>
          </rPr>
          <t xml:space="preserve">失业保险643万元，企业职工基本养老保险3230万元，工伤保险500万元，
</t>
        </r>
      </text>
    </comment>
    <comment ref="D42" authorId="0">
      <text>
        <r>
          <rPr>
            <sz val="9"/>
            <rFont val="宋体"/>
            <charset val="134"/>
          </rPr>
          <t>企业职工基本养老保险6481万元；工伤保险500万元；失业保险150万元。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B25" authorId="0">
      <text>
        <r>
          <rPr>
            <sz val="9"/>
            <rFont val="宋体"/>
            <charset val="134"/>
          </rPr>
          <t>工伤保险88万元，失业保险3万元</t>
        </r>
      </text>
    </comment>
    <comment ref="C25" authorId="0">
      <text>
        <r>
          <rPr>
            <sz val="9"/>
            <rFont val="宋体"/>
            <charset val="134"/>
          </rPr>
          <t>失业保险114万元，企业职工基本养老保险4389万元，工伤保险120万元，</t>
        </r>
      </text>
    </comment>
    <comment ref="D25" authorId="0">
      <text>
        <r>
          <rPr>
            <sz val="9"/>
            <rFont val="宋体"/>
            <charset val="134"/>
          </rPr>
          <t>企业职工基本养老保险5606万元，工伤保险143万元；失业保险15万元。</t>
        </r>
      </text>
    </comment>
  </commentList>
</comments>
</file>

<file path=xl/comments4.xml><?xml version="1.0" encoding="utf-8"?>
<comments xmlns="http://schemas.openxmlformats.org/spreadsheetml/2006/main">
  <authors>
    <author>md</author>
  </authors>
  <commentList>
    <comment ref="C15" authorId="0">
      <text>
        <r>
          <rPr>
            <sz val="9"/>
            <rFont val="宋体"/>
            <charset val="134"/>
          </rPr>
          <t xml:space="preserve">企业职工基本养老保险932万元，机关养老保险7042万元，城乡居民养老保险19760万元。
</t>
        </r>
      </text>
    </comment>
  </commentList>
</comments>
</file>

<file path=xl/sharedStrings.xml><?xml version="1.0" encoding="utf-8"?>
<sst xmlns="http://schemas.openxmlformats.org/spreadsheetml/2006/main" count="1284" uniqueCount="1097">
  <si>
    <r>
      <rPr>
        <sz val="16"/>
        <color indexed="8"/>
        <rFont val="方正仿宋简体"/>
        <charset val="134"/>
      </rPr>
      <t>表一</t>
    </r>
  </si>
  <si>
    <r>
      <rPr>
        <sz val="22"/>
        <color indexed="8"/>
        <rFont val="方正黑体简体"/>
        <charset val="134"/>
      </rPr>
      <t>牟定县一般公共预算收入</t>
    </r>
    <r>
      <rPr>
        <sz val="22"/>
        <color indexed="8"/>
        <rFont val="Times New Roman"/>
        <charset val="134"/>
      </rPr>
      <t>2020</t>
    </r>
    <r>
      <rPr>
        <sz val="22"/>
        <color indexed="8"/>
        <rFont val="方正黑体简体"/>
        <charset val="134"/>
      </rPr>
      <t>年执行情况和</t>
    </r>
    <r>
      <rPr>
        <sz val="22"/>
        <color indexed="8"/>
        <rFont val="Times New Roman"/>
        <charset val="134"/>
      </rPr>
      <t>2021</t>
    </r>
    <r>
      <rPr>
        <sz val="22"/>
        <color indexed="8"/>
        <rFont val="方正黑体简体"/>
        <charset val="134"/>
      </rPr>
      <t>年预算情况表</t>
    </r>
  </si>
  <si>
    <r>
      <rPr>
        <sz val="16"/>
        <color indexed="8"/>
        <rFont val="方正仿宋简体"/>
        <charset val="134"/>
      </rPr>
      <t>单位</t>
    </r>
    <r>
      <rPr>
        <sz val="16"/>
        <color indexed="8"/>
        <rFont val="Times New Roman"/>
        <charset val="134"/>
      </rPr>
      <t>:</t>
    </r>
    <r>
      <rPr>
        <sz val="16"/>
        <color indexed="8"/>
        <rFont val="方正仿宋简体"/>
        <charset val="134"/>
      </rPr>
      <t>万元</t>
    </r>
  </si>
  <si>
    <r>
      <rPr>
        <b/>
        <sz val="12"/>
        <color indexed="8"/>
        <rFont val="宋体"/>
        <charset val="134"/>
      </rPr>
      <t>科目编码</t>
    </r>
  </si>
  <si>
    <r>
      <rPr>
        <b/>
        <sz val="12"/>
        <color indexed="8"/>
        <rFont val="宋体"/>
        <charset val="134"/>
      </rPr>
      <t>项</t>
    </r>
    <r>
      <rPr>
        <b/>
        <sz val="12"/>
        <color indexed="8"/>
        <rFont val="Times New Roman"/>
        <charset val="134"/>
      </rPr>
      <t xml:space="preserve">   </t>
    </r>
    <r>
      <rPr>
        <b/>
        <sz val="12"/>
        <color indexed="8"/>
        <rFont val="宋体"/>
        <charset val="134"/>
      </rPr>
      <t>目</t>
    </r>
  </si>
  <si>
    <r>
      <rPr>
        <b/>
        <sz val="12"/>
        <color rgb="FF000000"/>
        <rFont val="Times New Roman"/>
        <charset val="134"/>
      </rPr>
      <t>2019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 </t>
    </r>
    <r>
      <rPr>
        <b/>
        <sz val="12"/>
        <color rgb="FF000000"/>
        <rFont val="宋体"/>
        <charset val="134"/>
      </rPr>
      <t>决算数</t>
    </r>
  </si>
  <si>
    <r>
      <rPr>
        <b/>
        <sz val="12"/>
        <color rgb="FF000000"/>
        <rFont val="Times New Roman"/>
        <charset val="134"/>
      </rPr>
      <t>2020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 </t>
    </r>
    <r>
      <rPr>
        <b/>
        <sz val="12"/>
        <color rgb="FF000000"/>
        <rFont val="宋体"/>
        <charset val="134"/>
      </rPr>
      <t>预算数</t>
    </r>
  </si>
  <si>
    <r>
      <rPr>
        <b/>
        <sz val="12"/>
        <color indexed="8"/>
        <rFont val="Times New Roman"/>
        <charset val="134"/>
      </rPr>
      <t>2020</t>
    </r>
    <r>
      <rPr>
        <b/>
        <sz val="12"/>
        <color indexed="8"/>
        <rFont val="宋体"/>
        <charset val="134"/>
      </rPr>
      <t>年执行快报数</t>
    </r>
  </si>
  <si>
    <r>
      <rPr>
        <b/>
        <sz val="12"/>
        <color indexed="8"/>
        <rFont val="Times New Roman"/>
        <charset val="134"/>
      </rPr>
      <t>2021</t>
    </r>
    <r>
      <rPr>
        <b/>
        <sz val="12"/>
        <color indexed="8"/>
        <rFont val="宋体"/>
        <charset val="134"/>
      </rPr>
      <t>年预算数</t>
    </r>
  </si>
  <si>
    <r>
      <rPr>
        <b/>
        <sz val="12"/>
        <color indexed="8"/>
        <rFont val="宋体"/>
        <charset val="134"/>
      </rPr>
      <t>金额</t>
    </r>
  </si>
  <si>
    <r>
      <rPr>
        <b/>
        <sz val="12"/>
        <color indexed="8"/>
        <rFont val="宋体"/>
        <charset val="134"/>
      </rPr>
      <t>为上年执行数的</t>
    </r>
    <r>
      <rPr>
        <b/>
        <sz val="12"/>
        <color indexed="8"/>
        <rFont val="Times New Roman"/>
        <charset val="134"/>
      </rPr>
      <t>%</t>
    </r>
  </si>
  <si>
    <r>
      <rPr>
        <b/>
        <sz val="12"/>
        <color indexed="8"/>
        <rFont val="宋体"/>
        <charset val="134"/>
      </rPr>
      <t>为上年预算数的</t>
    </r>
    <r>
      <rPr>
        <b/>
        <sz val="12"/>
        <color indexed="8"/>
        <rFont val="Times New Roman"/>
        <charset val="134"/>
      </rPr>
      <t>%</t>
    </r>
  </si>
  <si>
    <r>
      <rPr>
        <b/>
        <sz val="12"/>
        <color rgb="FF000000"/>
        <rFont val="宋体"/>
        <charset val="134"/>
      </rPr>
      <t>为上年</t>
    </r>
    <r>
      <rPr>
        <b/>
        <sz val="12"/>
        <color rgb="FF000000"/>
        <rFont val="Times New Roman"/>
        <charset val="134"/>
      </rPr>
      <t xml:space="preserve">              </t>
    </r>
    <r>
      <rPr>
        <b/>
        <sz val="12"/>
        <color rgb="FF000000"/>
        <rFont val="宋体"/>
        <charset val="134"/>
      </rPr>
      <t>执行数的</t>
    </r>
    <r>
      <rPr>
        <b/>
        <sz val="12"/>
        <color rgb="FF000000"/>
        <rFont val="Times New Roman"/>
        <charset val="134"/>
      </rPr>
      <t>%</t>
    </r>
  </si>
  <si>
    <t>101</t>
  </si>
  <si>
    <r>
      <rPr>
        <b/>
        <sz val="12"/>
        <color indexed="8"/>
        <rFont val="宋体"/>
        <charset val="134"/>
      </rPr>
      <t>一、税收收入</t>
    </r>
  </si>
  <si>
    <t>10101</t>
  </si>
  <si>
    <r>
      <rPr>
        <sz val="12"/>
        <color rgb="FF000000"/>
        <rFont val="Times New Roman"/>
        <charset val="134"/>
      </rPr>
      <t xml:space="preserve">     </t>
    </r>
    <r>
      <rPr>
        <sz val="12"/>
        <color rgb="FF000000"/>
        <rFont val="宋体"/>
        <charset val="134"/>
      </rPr>
      <t>增值税</t>
    </r>
  </si>
  <si>
    <t>10104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</si>
  <si>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企业所得税</t>
    </r>
  </si>
  <si>
    <t>10106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</si>
  <si>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个人所得税</t>
    </r>
  </si>
  <si>
    <t>10107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</si>
  <si>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资源税</t>
    </r>
  </si>
  <si>
    <t>10109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</si>
  <si>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城市维护建设税</t>
    </r>
  </si>
  <si>
    <t>10110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</si>
  <si>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房产税</t>
    </r>
  </si>
  <si>
    <t>10111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</si>
  <si>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印花税</t>
    </r>
  </si>
  <si>
    <t>10112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</si>
  <si>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城镇土地使用税</t>
    </r>
  </si>
  <si>
    <t>10113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</si>
  <si>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土地增值税</t>
    </r>
  </si>
  <si>
    <t>10114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</si>
  <si>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车船税</t>
    </r>
  </si>
  <si>
    <t>10118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</si>
  <si>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耕地占用税</t>
    </r>
  </si>
  <si>
    <t>10119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</si>
  <si>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契税</t>
    </r>
  </si>
  <si>
    <t>10120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</si>
  <si>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烟叶税</t>
    </r>
  </si>
  <si>
    <t>10121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</si>
  <si>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环境保护税</t>
    </r>
  </si>
  <si>
    <t>10199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</si>
  <si>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其他税收收入</t>
    </r>
  </si>
  <si>
    <t>103</t>
  </si>
  <si>
    <r>
      <rPr>
        <b/>
        <sz val="12"/>
        <color indexed="8"/>
        <rFont val="宋体"/>
        <charset val="134"/>
      </rPr>
      <t>二、非税收入</t>
    </r>
  </si>
  <si>
    <t>10302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</si>
  <si>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专项收入</t>
    </r>
  </si>
  <si>
    <t>10304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</si>
  <si>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行政事业性收费收入</t>
    </r>
  </si>
  <si>
    <t>10305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</si>
  <si>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罚没收入</t>
    </r>
  </si>
  <si>
    <t>10306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</si>
  <si>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国有资本经营收入</t>
    </r>
  </si>
  <si>
    <t>10307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</si>
  <si>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国有资源（资产）有偿使用收入</t>
    </r>
  </si>
  <si>
    <t>10308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</si>
  <si>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捐赠收入</t>
    </r>
  </si>
  <si>
    <t>10309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</si>
  <si>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政府住房基金收入</t>
    </r>
  </si>
  <si>
    <t>10399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</si>
  <si>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其他收入</t>
    </r>
  </si>
  <si>
    <r>
      <rPr>
        <b/>
        <sz val="12"/>
        <rFont val="黑体"/>
        <charset val="134"/>
      </rPr>
      <t>一般公共预算收入合计</t>
    </r>
  </si>
  <si>
    <t>110</t>
  </si>
  <si>
    <r>
      <rPr>
        <sz val="12"/>
        <color indexed="8"/>
        <rFont val="宋体"/>
        <charset val="134"/>
      </rPr>
      <t>转移性收入</t>
    </r>
  </si>
  <si>
    <t>11001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</si>
  <si>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返还性收入</t>
    </r>
  </si>
  <si>
    <t>11002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</si>
  <si>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一般性转移支付收入</t>
    </r>
  </si>
  <si>
    <t>11003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</si>
  <si>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专项转移支付收入</t>
    </r>
  </si>
  <si>
    <t>11006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</si>
  <si>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上解收入</t>
    </r>
  </si>
  <si>
    <t>11008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</si>
  <si>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上年结余收入</t>
    </r>
  </si>
  <si>
    <t>11009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</si>
  <si>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调入资金</t>
    </r>
  </si>
  <si>
    <t>1101101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</si>
  <si>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地方政府一般债务转贷收入</t>
    </r>
  </si>
  <si>
    <t>11015</t>
  </si>
  <si>
    <r>
      <rPr>
        <sz val="12"/>
        <color indexed="8"/>
        <rFont val="Times New Roman"/>
        <charset val="134"/>
      </rPr>
      <t xml:space="preserve">     </t>
    </r>
    <r>
      <rPr>
        <sz val="12"/>
        <color indexed="8"/>
        <rFont val="宋体"/>
        <charset val="134"/>
      </rPr>
      <t>动用预算稳定调节基金</t>
    </r>
  </si>
  <si>
    <r>
      <rPr>
        <b/>
        <sz val="12"/>
        <rFont val="黑体"/>
        <charset val="134"/>
      </rPr>
      <t>各项收入合计</t>
    </r>
  </si>
  <si>
    <t>表二</t>
  </si>
  <si>
    <r>
      <rPr>
        <sz val="22"/>
        <rFont val="方正黑体简体"/>
        <charset val="134"/>
      </rPr>
      <t>牟定县一般公共预算支出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年执行情况及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年预算情况表</t>
    </r>
  </si>
  <si>
    <r>
      <rPr>
        <sz val="16"/>
        <rFont val="方正仿宋简体"/>
        <charset val="134"/>
      </rPr>
      <t>单位</t>
    </r>
    <r>
      <rPr>
        <sz val="16"/>
        <rFont val="Times New Roman"/>
        <charset val="134"/>
      </rPr>
      <t>:</t>
    </r>
    <r>
      <rPr>
        <sz val="16"/>
        <rFont val="方正仿宋简体"/>
        <charset val="134"/>
      </rPr>
      <t>万元</t>
    </r>
  </si>
  <si>
    <t>科目编码</t>
  </si>
  <si>
    <r>
      <rPr>
        <b/>
        <sz val="12"/>
        <rFont val="宋体"/>
        <charset val="134"/>
      </rPr>
      <t>项</t>
    </r>
    <r>
      <rPr>
        <b/>
        <sz val="12"/>
        <rFont val="Times New Roman"/>
        <charset val="134"/>
      </rPr>
      <t xml:space="preserve">   </t>
    </r>
    <r>
      <rPr>
        <b/>
        <sz val="12"/>
        <rFont val="宋体"/>
        <charset val="134"/>
      </rPr>
      <t>目</t>
    </r>
  </si>
  <si>
    <r>
      <rPr>
        <b/>
        <sz val="12"/>
        <rFont val="Times New Roman"/>
        <charset val="134"/>
      </rPr>
      <t>2019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              </t>
    </r>
    <r>
      <rPr>
        <b/>
        <sz val="12"/>
        <rFont val="宋体"/>
        <charset val="134"/>
      </rPr>
      <t>决算数</t>
    </r>
  </si>
  <si>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            </t>
    </r>
    <r>
      <rPr>
        <b/>
        <sz val="12"/>
        <rFont val="宋体"/>
        <charset val="134"/>
      </rPr>
      <t>预算数</t>
    </r>
  </si>
  <si>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年执行快报数</t>
    </r>
  </si>
  <si>
    <r>
      <rPr>
        <b/>
        <sz val="12"/>
        <rFont val="Times New Roman"/>
        <charset val="134"/>
      </rPr>
      <t>2021</t>
    </r>
    <r>
      <rPr>
        <b/>
        <sz val="12"/>
        <rFont val="宋体"/>
        <charset val="134"/>
      </rPr>
      <t>年预算数</t>
    </r>
  </si>
  <si>
    <t>金额</t>
  </si>
  <si>
    <r>
      <rPr>
        <b/>
        <sz val="12"/>
        <rFont val="宋体"/>
        <charset val="134"/>
      </rPr>
      <t>为上年执行数的</t>
    </r>
    <r>
      <rPr>
        <b/>
        <sz val="12"/>
        <rFont val="Times New Roman"/>
        <charset val="134"/>
      </rPr>
      <t>%</t>
    </r>
  </si>
  <si>
    <r>
      <rPr>
        <b/>
        <sz val="12"/>
        <rFont val="宋体"/>
        <charset val="134"/>
      </rPr>
      <t>为上年预算数的</t>
    </r>
    <r>
      <rPr>
        <b/>
        <sz val="12"/>
        <rFont val="Times New Roman"/>
        <charset val="134"/>
      </rPr>
      <t>%</t>
    </r>
  </si>
  <si>
    <t>201</t>
  </si>
  <si>
    <t>一、一般公共服务</t>
  </si>
  <si>
    <t>20101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</si>
  <si>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人大事务</t>
    </r>
  </si>
  <si>
    <t>20102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</si>
  <si>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政协事务</t>
    </r>
  </si>
  <si>
    <t>20103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</si>
  <si>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政府办公厅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室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及相关机构事务</t>
    </r>
  </si>
  <si>
    <t>20104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</si>
  <si>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发展与改革事务</t>
    </r>
  </si>
  <si>
    <t>20105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</si>
  <si>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统计信息事务</t>
    </r>
  </si>
  <si>
    <t>20106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</si>
  <si>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财政事务</t>
    </r>
  </si>
  <si>
    <t>20107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</si>
  <si>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税收事务</t>
    </r>
  </si>
  <si>
    <t>20108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</si>
  <si>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审计事务</t>
    </r>
  </si>
  <si>
    <t>20109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</si>
  <si>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海关事务</t>
    </r>
  </si>
  <si>
    <t>20110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</si>
  <si>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人力资源事务</t>
    </r>
  </si>
  <si>
    <t>20111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</si>
  <si>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纪检监察事务</t>
    </r>
  </si>
  <si>
    <t>20113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</si>
  <si>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商贸事务</t>
    </r>
  </si>
  <si>
    <t>20114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</si>
  <si>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知识产权事务</t>
    </r>
  </si>
  <si>
    <t>20123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</si>
  <si>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民族事务</t>
    </r>
  </si>
  <si>
    <t>20125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</si>
  <si>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港澳台事务</t>
    </r>
  </si>
  <si>
    <t>20126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</si>
  <si>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档案事务</t>
    </r>
  </si>
  <si>
    <t>20128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</si>
  <si>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民主党派及工商联事务</t>
    </r>
  </si>
  <si>
    <t>20129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</si>
  <si>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群众团体事务</t>
    </r>
  </si>
  <si>
    <t>20131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</si>
  <si>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党委办公厅（室）及相关机构事务</t>
    </r>
  </si>
  <si>
    <t>20132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</si>
  <si>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组织事务</t>
    </r>
  </si>
  <si>
    <t>20133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</si>
  <si>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宣传事务</t>
    </r>
  </si>
  <si>
    <t>20134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</si>
  <si>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统战事务</t>
    </r>
  </si>
  <si>
    <t>20135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</si>
  <si>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对外联络事务</t>
    </r>
  </si>
  <si>
    <t>20136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</si>
  <si>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其他共产党事务支出</t>
    </r>
  </si>
  <si>
    <t>20137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</si>
  <si>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网信事务</t>
    </r>
  </si>
  <si>
    <t>20138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</si>
  <si>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市场监督管理事务</t>
    </r>
  </si>
  <si>
    <t>20199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</si>
  <si>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其他一般公共服务支出</t>
    </r>
  </si>
  <si>
    <t>202</t>
  </si>
  <si>
    <t>二、外交支出</t>
  </si>
  <si>
    <t>203</t>
  </si>
  <si>
    <t>三、国防支出</t>
  </si>
  <si>
    <t>20306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</si>
  <si>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国防动员</t>
    </r>
  </si>
  <si>
    <t>204</t>
  </si>
  <si>
    <t>四、公共安全支出</t>
  </si>
  <si>
    <t>20401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</si>
  <si>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武装警察部队</t>
    </r>
  </si>
  <si>
    <t>20402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</si>
  <si>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公安</t>
    </r>
  </si>
  <si>
    <t>20403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</si>
  <si>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国家安全</t>
    </r>
  </si>
  <si>
    <t>20404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</si>
  <si>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检察</t>
    </r>
  </si>
  <si>
    <t>20405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</si>
  <si>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法院</t>
    </r>
  </si>
  <si>
    <t>20406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</si>
  <si>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司法</t>
    </r>
  </si>
  <si>
    <t>20407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</si>
  <si>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监狱</t>
    </r>
  </si>
  <si>
    <t>20408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</si>
  <si>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强制隔离戒毒</t>
    </r>
  </si>
  <si>
    <t>20409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</si>
  <si>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国家保密</t>
    </r>
  </si>
  <si>
    <t>20410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</si>
  <si>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缉私警察</t>
    </r>
  </si>
  <si>
    <t>20499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</si>
  <si>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其他公共安全支出</t>
    </r>
  </si>
  <si>
    <t>205</t>
  </si>
  <si>
    <t>五、教育支出</t>
  </si>
  <si>
    <t>20501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</si>
  <si>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教育管理事务</t>
    </r>
  </si>
  <si>
    <t>20502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</si>
  <si>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普通教育</t>
    </r>
  </si>
  <si>
    <t>20503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</si>
  <si>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职业教育</t>
    </r>
  </si>
  <si>
    <t>20504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</si>
  <si>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成人教育</t>
    </r>
  </si>
  <si>
    <t>20505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</si>
  <si>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广播电视教育</t>
    </r>
  </si>
  <si>
    <t>20506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</si>
  <si>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留学教育</t>
    </r>
  </si>
  <si>
    <t>20507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</si>
  <si>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特殊教育</t>
    </r>
  </si>
  <si>
    <t>20508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</si>
  <si>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进修及培训</t>
    </r>
  </si>
  <si>
    <t>20509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</si>
  <si>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教育费附加安排的支出</t>
    </r>
  </si>
  <si>
    <t>20599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</si>
  <si>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其他教育支出</t>
    </r>
  </si>
  <si>
    <t>206</t>
  </si>
  <si>
    <t>六、科学技术支出</t>
  </si>
  <si>
    <t>20601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</si>
  <si>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科学技术管理事务</t>
    </r>
  </si>
  <si>
    <t>20602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</si>
  <si>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基础研究</t>
    </r>
  </si>
  <si>
    <t>20603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</si>
  <si>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应用研究</t>
    </r>
  </si>
  <si>
    <t>20604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</si>
  <si>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技术研究与开发</t>
    </r>
  </si>
  <si>
    <t>20605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</si>
  <si>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科技条件与服务</t>
    </r>
  </si>
  <si>
    <t>20606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</si>
  <si>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社会科学</t>
    </r>
  </si>
  <si>
    <t>20607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</si>
  <si>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科学技术普及</t>
    </r>
  </si>
  <si>
    <t>20608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</si>
  <si>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科技交流与合作</t>
    </r>
  </si>
  <si>
    <t>20609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</si>
  <si>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科技重大项目</t>
    </r>
  </si>
  <si>
    <t>20699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</si>
  <si>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其他科学技术支出</t>
    </r>
  </si>
  <si>
    <t>207</t>
  </si>
  <si>
    <t>七、文化旅游体育与传媒支出</t>
  </si>
  <si>
    <t>20701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</si>
  <si>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文化和旅游</t>
    </r>
  </si>
  <si>
    <t>20702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</si>
  <si>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文物</t>
    </r>
  </si>
  <si>
    <t>20703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</si>
  <si>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体育</t>
    </r>
  </si>
  <si>
    <t>20706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</si>
  <si>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新闻出版电影</t>
    </r>
  </si>
  <si>
    <t>20708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</si>
  <si>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广播电视</t>
    </r>
  </si>
  <si>
    <t>20799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</si>
  <si>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其他文化旅游体育与传媒支出</t>
    </r>
  </si>
  <si>
    <t>208</t>
  </si>
  <si>
    <t>八、社会保障和就业支出</t>
  </si>
  <si>
    <t>20801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</si>
  <si>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人力资源和社会保障管理事务</t>
    </r>
  </si>
  <si>
    <t>20802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</si>
  <si>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民政管理事务</t>
    </r>
  </si>
  <si>
    <t>20804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</si>
  <si>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补充全国社会保障基金</t>
    </r>
  </si>
  <si>
    <t>20805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</si>
  <si>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行政事业单位养老支出</t>
    </r>
  </si>
  <si>
    <t>20806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</si>
  <si>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企业改革补助</t>
    </r>
  </si>
  <si>
    <t>20807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</si>
  <si>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就业补助</t>
    </r>
  </si>
  <si>
    <t>20808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</si>
  <si>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抚恤</t>
    </r>
  </si>
  <si>
    <t>20809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</si>
  <si>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退役安置</t>
    </r>
  </si>
  <si>
    <t>20810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</si>
  <si>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社会福利</t>
    </r>
  </si>
  <si>
    <t>20811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</si>
  <si>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残疾人事业</t>
    </r>
  </si>
  <si>
    <t>20816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</si>
  <si>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红十字事业</t>
    </r>
  </si>
  <si>
    <t>20819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</si>
  <si>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最低生活保障</t>
    </r>
  </si>
  <si>
    <t>20820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</si>
  <si>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临时救助</t>
    </r>
  </si>
  <si>
    <t>20821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</si>
  <si>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特困人员救助供养</t>
    </r>
  </si>
  <si>
    <t>20824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</si>
  <si>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补充道路交通事故社会救助基金</t>
    </r>
  </si>
  <si>
    <t>20825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</si>
  <si>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其他生活救助</t>
    </r>
  </si>
  <si>
    <t>20826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</si>
  <si>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财政对基本养老保险基金的补助</t>
    </r>
  </si>
  <si>
    <t>20827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</si>
  <si>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财政对其他社会保险基金的补助</t>
    </r>
  </si>
  <si>
    <t>20828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</si>
  <si>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退役军人管理事务</t>
    </r>
  </si>
  <si>
    <t>20830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</si>
  <si>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财政代缴社会保险费支出</t>
    </r>
  </si>
  <si>
    <t>20899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</si>
  <si>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其他社会保障和就业支出</t>
    </r>
  </si>
  <si>
    <t>210</t>
  </si>
  <si>
    <t>九、卫生健康支出</t>
  </si>
  <si>
    <t>21001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</si>
  <si>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卫生健康管理事务</t>
    </r>
  </si>
  <si>
    <t>21002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</si>
  <si>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公立医院</t>
    </r>
  </si>
  <si>
    <t>21003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</si>
  <si>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基层医疗卫生机构</t>
    </r>
  </si>
  <si>
    <t>21004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</si>
  <si>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公共卫生</t>
    </r>
  </si>
  <si>
    <t>21006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</si>
  <si>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中医药</t>
    </r>
  </si>
  <si>
    <t>21007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</si>
  <si>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计划生育事务</t>
    </r>
  </si>
  <si>
    <t>21011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</si>
  <si>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行政事业单位医疗</t>
    </r>
  </si>
  <si>
    <t>21012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</si>
  <si>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财政对基本医疗保险基金的补助</t>
    </r>
  </si>
  <si>
    <t>21013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</si>
  <si>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医疗救助</t>
    </r>
  </si>
  <si>
    <t>21014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</si>
  <si>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优抚对象医疗</t>
    </r>
  </si>
  <si>
    <t>21015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</si>
  <si>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医疗保障管理事务</t>
    </r>
  </si>
  <si>
    <t>21016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</si>
  <si>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老龄卫生健康事务</t>
    </r>
  </si>
  <si>
    <t>21099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</si>
  <si>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其他卫生健康支出</t>
    </r>
  </si>
  <si>
    <t>211</t>
  </si>
  <si>
    <t>十、节能环保支出</t>
  </si>
  <si>
    <t>21101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</si>
  <si>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环境保护管理事务</t>
    </r>
  </si>
  <si>
    <t>21102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</si>
  <si>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环境监测与监察</t>
    </r>
  </si>
  <si>
    <t>21103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</si>
  <si>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污染防治</t>
    </r>
  </si>
  <si>
    <t>21104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</si>
  <si>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自然生态保护</t>
    </r>
  </si>
  <si>
    <t>21105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</si>
  <si>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天然林保护</t>
    </r>
  </si>
  <si>
    <t>21106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</si>
  <si>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退耕还林还草</t>
    </r>
  </si>
  <si>
    <t>21107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</si>
  <si>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风沙荒漠治理</t>
    </r>
  </si>
  <si>
    <t>21108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</si>
  <si>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退牧还草</t>
    </r>
  </si>
  <si>
    <t>21109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</si>
  <si>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已垦草原退耕还草</t>
    </r>
  </si>
  <si>
    <t>21110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</si>
  <si>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能源节约利用</t>
    </r>
  </si>
  <si>
    <t>21111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</si>
  <si>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污染减排</t>
    </r>
  </si>
  <si>
    <t>21112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</si>
  <si>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可再生能源</t>
    </r>
  </si>
  <si>
    <t>21113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</si>
  <si>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循环经济</t>
    </r>
  </si>
  <si>
    <t>21114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</si>
  <si>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能源管理事务</t>
    </r>
  </si>
  <si>
    <t>21199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</si>
  <si>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其他节能环保支出</t>
    </r>
  </si>
  <si>
    <t>212</t>
  </si>
  <si>
    <t>十一、城乡社区支出</t>
  </si>
  <si>
    <t>21201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</si>
  <si>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城乡社区管理事务</t>
    </r>
  </si>
  <si>
    <t>21202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</si>
  <si>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城乡社区规划与管理</t>
    </r>
  </si>
  <si>
    <t>21203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</si>
  <si>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城乡社区公共设施</t>
    </r>
  </si>
  <si>
    <t>21205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</si>
  <si>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城乡社区环境卫生</t>
    </r>
  </si>
  <si>
    <t>21206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</si>
  <si>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建设市场管理与监督</t>
    </r>
  </si>
  <si>
    <t>21299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</si>
  <si>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其他城乡社区支出</t>
    </r>
  </si>
  <si>
    <t>213</t>
  </si>
  <si>
    <t>十二、农林水支出</t>
  </si>
  <si>
    <t>21301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</si>
  <si>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农业农村</t>
    </r>
  </si>
  <si>
    <t>21302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</si>
  <si>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林业和草原</t>
    </r>
  </si>
  <si>
    <t>21303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</si>
  <si>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水利</t>
    </r>
  </si>
  <si>
    <t>21305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</si>
  <si>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扶贫</t>
    </r>
  </si>
  <si>
    <t>21307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</si>
  <si>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农村综合改革</t>
    </r>
  </si>
  <si>
    <t>21308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</si>
  <si>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普惠金融发展支出</t>
    </r>
  </si>
  <si>
    <t>21309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</si>
  <si>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目标价格补贴</t>
    </r>
  </si>
  <si>
    <t>21399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</si>
  <si>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其他农林水支出</t>
    </r>
  </si>
  <si>
    <t>214</t>
  </si>
  <si>
    <t>十三、交通运输支出</t>
  </si>
  <si>
    <t>21401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</si>
  <si>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公路水路运输</t>
    </r>
  </si>
  <si>
    <t>21402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</si>
  <si>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铁路运输</t>
    </r>
  </si>
  <si>
    <t>21403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</si>
  <si>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民用航空运输</t>
    </r>
  </si>
  <si>
    <t>21404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</si>
  <si>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成品油价格改革对交通运输的补贴</t>
    </r>
  </si>
  <si>
    <t>21405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</si>
  <si>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邮政业支出</t>
    </r>
  </si>
  <si>
    <t>21406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</si>
  <si>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车辆购置税支出</t>
    </r>
  </si>
  <si>
    <t>21499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</si>
  <si>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其他交通运输支出</t>
    </r>
  </si>
  <si>
    <t>215</t>
  </si>
  <si>
    <t>十四、资源勘探工业信息等支出</t>
  </si>
  <si>
    <t>21501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</si>
  <si>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资源勘探开发</t>
    </r>
  </si>
  <si>
    <t>21502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</si>
  <si>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制造业</t>
    </r>
  </si>
  <si>
    <t>21503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</si>
  <si>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建筑业</t>
    </r>
  </si>
  <si>
    <t>21505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</si>
  <si>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工业和信息产业监管</t>
    </r>
  </si>
  <si>
    <t>21507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</si>
  <si>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国有资产监管</t>
    </r>
  </si>
  <si>
    <t>21508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</si>
  <si>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支持中小企业发展和管理支出</t>
    </r>
  </si>
  <si>
    <t>21599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</si>
  <si>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其他资源勘探工业信息等支出</t>
    </r>
  </si>
  <si>
    <t>216</t>
  </si>
  <si>
    <t>十五、商业服务业等支出</t>
  </si>
  <si>
    <t>21602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</si>
  <si>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商业流通事务</t>
    </r>
  </si>
  <si>
    <t>21606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</si>
  <si>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涉外发展服务支出</t>
    </r>
  </si>
  <si>
    <t>21699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</si>
  <si>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其他商业服务业等支出</t>
    </r>
  </si>
  <si>
    <t>217</t>
  </si>
  <si>
    <t>十六、金融支出</t>
  </si>
  <si>
    <t>21701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</si>
  <si>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金融部门行政支出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</si>
  <si>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金融部门监管支出</t>
    </r>
  </si>
  <si>
    <t>21703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</si>
  <si>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金融发展支出</t>
    </r>
  </si>
  <si>
    <t>21799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</si>
  <si>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其他金融支出</t>
    </r>
  </si>
  <si>
    <t>219</t>
  </si>
  <si>
    <t>十七、援助其他地区支出</t>
  </si>
  <si>
    <t>21901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</si>
  <si>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一般公共服务</t>
    </r>
  </si>
  <si>
    <t>21902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</si>
  <si>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教育</t>
    </r>
  </si>
  <si>
    <t>21903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</si>
  <si>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文化体育与传媒</t>
    </r>
  </si>
  <si>
    <t>21904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</si>
  <si>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医疗卫生</t>
    </r>
  </si>
  <si>
    <t>21905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</si>
  <si>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节能环保</t>
    </r>
  </si>
  <si>
    <t>21906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</si>
  <si>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农业</t>
    </r>
  </si>
  <si>
    <t>21907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</si>
  <si>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交通运输</t>
    </r>
  </si>
  <si>
    <t>21908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</si>
  <si>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住房保障</t>
    </r>
  </si>
  <si>
    <t>21999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</si>
  <si>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其他支出</t>
    </r>
  </si>
  <si>
    <t>220</t>
  </si>
  <si>
    <t>十八、自然资源海洋气象等支出</t>
  </si>
  <si>
    <t>22001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</si>
  <si>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自然资源事务</t>
    </r>
  </si>
  <si>
    <t>22005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</si>
  <si>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气象事务</t>
    </r>
  </si>
  <si>
    <t>22099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</si>
  <si>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其他自然资源海洋气象等支出</t>
    </r>
  </si>
  <si>
    <t>221</t>
  </si>
  <si>
    <t>十九、住房保障支出</t>
  </si>
  <si>
    <t>22101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</si>
  <si>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保障性安居工程支出</t>
    </r>
  </si>
  <si>
    <t>22102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</si>
  <si>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住房改革支出</t>
    </r>
  </si>
  <si>
    <t>22103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</si>
  <si>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城乡社区住宅</t>
    </r>
  </si>
  <si>
    <t>222</t>
  </si>
  <si>
    <t>二十、粮油物资储备支出</t>
  </si>
  <si>
    <t>22201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</si>
  <si>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粮油事务</t>
    </r>
  </si>
  <si>
    <t>22202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</si>
  <si>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物资事务</t>
    </r>
  </si>
  <si>
    <t>22203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</si>
  <si>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能源储备</t>
    </r>
  </si>
  <si>
    <t>22204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</si>
  <si>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粮油储备</t>
    </r>
  </si>
  <si>
    <t>22205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</si>
  <si>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重要商品储备</t>
    </r>
  </si>
  <si>
    <t>224</t>
  </si>
  <si>
    <t>二十一、灾害防治及应急管理支出</t>
  </si>
  <si>
    <t>22401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</si>
  <si>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应急管理事务</t>
    </r>
  </si>
  <si>
    <t>22402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</si>
  <si>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消防事务</t>
    </r>
  </si>
  <si>
    <t>22403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</si>
  <si>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森林消防事务</t>
    </r>
  </si>
  <si>
    <t>22404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</si>
  <si>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煤矿安全</t>
    </r>
  </si>
  <si>
    <t>22405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</si>
  <si>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地震事务</t>
    </r>
  </si>
  <si>
    <t>22406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</si>
  <si>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自然灾害防治</t>
    </r>
  </si>
  <si>
    <t>22407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</si>
  <si>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自然灾害救灾及恢复重建支出</t>
    </r>
  </si>
  <si>
    <t>22499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</si>
  <si>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其他灾害防治及应急管理支出</t>
    </r>
  </si>
  <si>
    <t>227</t>
  </si>
  <si>
    <t>二十二、预备费</t>
  </si>
  <si>
    <t>232</t>
  </si>
  <si>
    <t>二十三、债务付息支出</t>
  </si>
  <si>
    <t>23203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</si>
  <si>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地方政府一般债务付息支出</t>
    </r>
  </si>
  <si>
    <t>233</t>
  </si>
  <si>
    <t>二十四、债务发行费用支出</t>
  </si>
  <si>
    <t>23303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</si>
  <si>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地方政府一般债务发行费用支出</t>
    </r>
  </si>
  <si>
    <t>229</t>
  </si>
  <si>
    <t>二十五、其他支出</t>
  </si>
  <si>
    <t>22902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</si>
  <si>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年初预留</t>
    </r>
  </si>
  <si>
    <t>22999</t>
  </si>
  <si>
    <t>一般公共预算支出合计</t>
  </si>
  <si>
    <t>230</t>
  </si>
  <si>
    <t>转移性支出</t>
  </si>
  <si>
    <t>23001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</si>
  <si>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返还性支出</t>
    </r>
  </si>
  <si>
    <t>23002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</si>
  <si>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一般性转移支付支出</t>
    </r>
  </si>
  <si>
    <t>23003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</si>
  <si>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专项转移支付支出</t>
    </r>
  </si>
  <si>
    <t>23006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</si>
  <si>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上解上级支出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</si>
  <si>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调出资金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</si>
  <si>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年终结转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</si>
  <si>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地方政府一般债务转贷支出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</si>
  <si>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援助其他地区支出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</si>
  <si>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安排预算稳定调节基金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</si>
  <si>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补充预算周转金</t>
    </r>
  </si>
  <si>
    <t>地方政府一般债务还本支出</t>
  </si>
  <si>
    <t>各项支出总计</t>
  </si>
  <si>
    <t>表三</t>
  </si>
  <si>
    <r>
      <rPr>
        <sz val="22"/>
        <rFont val="方正黑体简体"/>
        <charset val="134"/>
      </rPr>
      <t>牟定县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年一般公共预算支出政府经济分类明细表</t>
    </r>
  </si>
  <si>
    <t>单位：万元</t>
  </si>
  <si>
    <r>
      <rPr>
        <b/>
        <sz val="10"/>
        <rFont val="宋体"/>
        <charset val="134"/>
      </rPr>
      <t>项</t>
    </r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目</t>
    </r>
  </si>
  <si>
    <r>
      <rPr>
        <b/>
        <sz val="10"/>
        <rFont val="Times New Roman"/>
        <charset val="134"/>
      </rPr>
      <t>2019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 xml:space="preserve">                  </t>
    </r>
    <r>
      <rPr>
        <b/>
        <sz val="10"/>
        <rFont val="宋体"/>
        <charset val="134"/>
      </rPr>
      <t>决算数</t>
    </r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</si>
  <si>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 xml:space="preserve">             </t>
    </r>
    <r>
      <rPr>
        <b/>
        <sz val="10"/>
        <rFont val="宋体"/>
        <charset val="134"/>
      </rPr>
      <t>预算数</t>
    </r>
  </si>
  <si>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年执行快报数</t>
    </r>
  </si>
  <si>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年预算数</t>
    </r>
  </si>
  <si>
    <r>
      <rPr>
        <b/>
        <sz val="10"/>
        <rFont val="宋体"/>
        <charset val="134"/>
      </rPr>
      <t>为上年</t>
    </r>
    <r>
      <rPr>
        <b/>
        <sz val="10"/>
        <rFont val="Times New Roman"/>
        <charset val="134"/>
      </rPr>
      <t xml:space="preserve">             </t>
    </r>
    <r>
      <rPr>
        <b/>
        <sz val="10"/>
        <rFont val="宋体"/>
        <charset val="134"/>
      </rPr>
      <t>执行数的</t>
    </r>
    <r>
      <rPr>
        <b/>
        <sz val="10"/>
        <rFont val="Times New Roman"/>
        <charset val="134"/>
      </rPr>
      <t>%</t>
    </r>
  </si>
  <si>
    <r>
      <rPr>
        <b/>
        <sz val="10"/>
        <rFont val="宋体"/>
        <charset val="134"/>
      </rPr>
      <t>为上年</t>
    </r>
    <r>
      <rPr>
        <b/>
        <sz val="10"/>
        <rFont val="Times New Roman"/>
        <charset val="134"/>
      </rPr>
      <t xml:space="preserve">               </t>
    </r>
    <r>
      <rPr>
        <b/>
        <sz val="10"/>
        <rFont val="宋体"/>
        <charset val="134"/>
      </rPr>
      <t>预算数的</t>
    </r>
    <r>
      <rPr>
        <b/>
        <sz val="10"/>
        <rFont val="Times New Roman"/>
        <charset val="134"/>
      </rPr>
      <t>%</t>
    </r>
  </si>
  <si>
    <r>
      <rPr>
        <b/>
        <sz val="10"/>
        <rFont val="宋体"/>
        <charset val="134"/>
      </rPr>
      <t>为上年</t>
    </r>
    <r>
      <rPr>
        <b/>
        <sz val="10"/>
        <rFont val="Times New Roman"/>
        <charset val="134"/>
      </rPr>
      <t xml:space="preserve">                 </t>
    </r>
    <r>
      <rPr>
        <b/>
        <sz val="10"/>
        <rFont val="宋体"/>
        <charset val="134"/>
      </rPr>
      <t>执行数的</t>
    </r>
    <r>
      <rPr>
        <b/>
        <sz val="10"/>
        <rFont val="Times New Roman"/>
        <charset val="134"/>
      </rPr>
      <t>%</t>
    </r>
  </si>
  <si>
    <t>机关工资福利支出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</si>
  <si>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工资奖金津补贴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</si>
  <si>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社会保障缴费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</si>
  <si>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住房公积金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</si>
  <si>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其他工资福利支出</t>
    </r>
  </si>
  <si>
    <t>机关商品和服务支出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</si>
  <si>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办公经费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</si>
  <si>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会议费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</si>
  <si>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培训费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</si>
  <si>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专用材料购置费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</si>
  <si>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委托业务费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</si>
  <si>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公务接待费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</si>
  <si>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因公出国（境）费用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</si>
  <si>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公务用车运行维护费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</si>
  <si>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维修（护）费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</si>
  <si>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其他商品和服务支出</t>
    </r>
  </si>
  <si>
    <t>机关资本性支出（一）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</si>
  <si>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房屋建筑物购建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</si>
  <si>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基础设施建设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</si>
  <si>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公务用车购置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</si>
  <si>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土地征迁补偿和安置支出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</si>
  <si>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设备购置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</si>
  <si>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大型修缮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</si>
  <si>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其他资本性支出</t>
    </r>
  </si>
  <si>
    <t>机关资本性支出（二）</t>
  </si>
  <si>
    <t>对事业单位经常性补助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</si>
  <si>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工资福利支出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</si>
  <si>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商品和服务支出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</si>
  <si>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其他对事业单位补助</t>
    </r>
  </si>
  <si>
    <t>对事业单位资本性补助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</si>
  <si>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资本性支出（一）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</si>
  <si>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资本性支出（二）</t>
    </r>
  </si>
  <si>
    <t>对企业补助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</si>
  <si>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费用补贴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</si>
  <si>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利息补贴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</si>
  <si>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其他对企业补助</t>
    </r>
  </si>
  <si>
    <t>对企业资本性支出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</si>
  <si>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对企业资本性支出（一）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</si>
  <si>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对企业资本性支出（二）</t>
    </r>
  </si>
  <si>
    <t>对个人和家庭的补助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</si>
  <si>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社会福利和救助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</si>
  <si>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助学金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</si>
  <si>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个人农业生产补贴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</si>
  <si>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离退休费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</si>
  <si>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其他对个人和家庭补助</t>
    </r>
  </si>
  <si>
    <t>对社会保障基金补助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</si>
  <si>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对社会保险基金补助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</si>
  <si>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补充全国社会保障基金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</si>
  <si>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对机关事业单位职业年金的补助</t>
    </r>
  </si>
  <si>
    <t>债务利息及费用支出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</si>
  <si>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国内债务付息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</si>
  <si>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国外债务付息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</si>
  <si>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国内债务发行费用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</si>
  <si>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国外债务发行费用</t>
    </r>
  </si>
  <si>
    <t>债务还本支出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</si>
  <si>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国内债务还本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</si>
  <si>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国外债务还本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</si>
  <si>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上下级政府间转移性支出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</si>
  <si>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援助其他地区支出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</si>
  <si>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债务转贷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</si>
  <si>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调出资金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</si>
  <si>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安排预算稳定调节基金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</si>
  <si>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补充预算周转金</t>
    </r>
  </si>
  <si>
    <t>预备费及预留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</si>
  <si>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预备费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</si>
  <si>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预留</t>
    </r>
  </si>
  <si>
    <t>其他支出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</si>
  <si>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赠与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</si>
  <si>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国家赔偿费用支出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</si>
  <si>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对民间非营利组织和群众性自治组织补贴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</si>
  <si>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其他支出</t>
    </r>
  </si>
  <si>
    <t>合计</t>
  </si>
  <si>
    <r>
      <rPr>
        <sz val="18"/>
        <rFont val="方正黑体简体"/>
        <charset val="134"/>
      </rPr>
      <t>一般公共预算</t>
    </r>
    <r>
      <rPr>
        <sz val="18"/>
        <rFont val="Times New Roman"/>
        <charset val="134"/>
      </rPr>
      <t>2020</t>
    </r>
    <r>
      <rPr>
        <sz val="18"/>
        <rFont val="方正黑体简体"/>
        <charset val="134"/>
      </rPr>
      <t>年支出执行和</t>
    </r>
    <r>
      <rPr>
        <sz val="18"/>
        <rFont val="Times New Roman"/>
        <charset val="134"/>
      </rPr>
      <t>2021</t>
    </r>
    <r>
      <rPr>
        <sz val="18"/>
        <rFont val="方正黑体简体"/>
        <charset val="134"/>
      </rPr>
      <t>年预算情况说明</t>
    </r>
  </si>
  <si>
    <r>
      <rPr>
        <b/>
        <sz val="14"/>
        <rFont val="方正楷体简体"/>
        <charset val="134"/>
      </rPr>
      <t>一、</t>
    </r>
    <r>
      <rPr>
        <b/>
        <sz val="14"/>
        <rFont val="Times New Roman"/>
        <charset val="134"/>
      </rPr>
      <t>2020</t>
    </r>
    <r>
      <rPr>
        <b/>
        <sz val="14"/>
        <rFont val="方正楷体简体"/>
        <charset val="134"/>
      </rPr>
      <t>年一般公共预算执行情况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                                                      </t>
    </r>
    <r>
      <rPr>
        <sz val="14"/>
        <rFont val="方正仿宋简体"/>
        <charset val="134"/>
      </rPr>
      <t>（一）全县地方一般公共预算收入</t>
    </r>
    <r>
      <rPr>
        <sz val="14"/>
        <rFont val="Times New Roman"/>
        <charset val="134"/>
      </rPr>
      <t>39728</t>
    </r>
    <r>
      <rPr>
        <sz val="14"/>
        <rFont val="方正仿宋简体"/>
        <charset val="134"/>
      </rPr>
      <t>万元，完成年初预算数</t>
    </r>
    <r>
      <rPr>
        <sz val="14"/>
        <rFont val="Times New Roman"/>
        <charset val="134"/>
      </rPr>
      <t>39726</t>
    </r>
    <r>
      <rPr>
        <sz val="14"/>
        <rFont val="方正仿宋简体"/>
        <charset val="134"/>
      </rPr>
      <t>万元的</t>
    </r>
    <r>
      <rPr>
        <sz val="14"/>
        <rFont val="Times New Roman"/>
        <charset val="134"/>
      </rPr>
      <t>100%</t>
    </r>
    <r>
      <rPr>
        <sz val="14"/>
        <rFont val="方正仿宋简体"/>
        <charset val="134"/>
      </rPr>
      <t>，比上年决算数增收</t>
    </r>
    <r>
      <rPr>
        <sz val="14"/>
        <rFont val="Times New Roman"/>
        <charset val="134"/>
      </rPr>
      <t>38567</t>
    </r>
    <r>
      <rPr>
        <sz val="14"/>
        <rFont val="方正仿宋简体"/>
        <charset val="134"/>
      </rPr>
      <t>万元增收</t>
    </r>
    <r>
      <rPr>
        <sz val="14"/>
        <rFont val="Times New Roman"/>
        <charset val="134"/>
      </rPr>
      <t>1161</t>
    </r>
    <r>
      <rPr>
        <sz val="14"/>
        <rFont val="方正仿宋简体"/>
        <charset val="134"/>
      </rPr>
      <t>万元，增长</t>
    </r>
    <r>
      <rPr>
        <sz val="14"/>
        <rFont val="Times New Roman"/>
        <charset val="134"/>
      </rPr>
      <t>3%</t>
    </r>
    <r>
      <rPr>
        <sz val="14"/>
        <rFont val="方正仿宋简体"/>
        <charset val="134"/>
      </rPr>
      <t>。其中：税收收入</t>
    </r>
    <r>
      <rPr>
        <sz val="14"/>
        <rFont val="Times New Roman"/>
        <charset val="134"/>
      </rPr>
      <t>24950</t>
    </r>
    <r>
      <rPr>
        <sz val="14"/>
        <rFont val="方正仿宋简体"/>
        <charset val="134"/>
      </rPr>
      <t>万元，减收</t>
    </r>
    <r>
      <rPr>
        <sz val="14"/>
        <rFont val="Times New Roman"/>
        <charset val="134"/>
      </rPr>
      <t>1142</t>
    </r>
    <r>
      <rPr>
        <sz val="14"/>
        <rFont val="方正仿宋简体"/>
        <charset val="134"/>
      </rPr>
      <t>万元，下降</t>
    </r>
    <r>
      <rPr>
        <sz val="14"/>
        <rFont val="Times New Roman"/>
        <charset val="134"/>
      </rPr>
      <t>4%</t>
    </r>
    <r>
      <rPr>
        <sz val="14"/>
        <rFont val="方正仿宋简体"/>
        <charset val="134"/>
      </rPr>
      <t>，占比</t>
    </r>
    <r>
      <rPr>
        <sz val="14"/>
        <rFont val="Times New Roman"/>
        <charset val="134"/>
      </rPr>
      <t>62.8%</t>
    </r>
    <r>
      <rPr>
        <sz val="14"/>
        <rFont val="方正仿宋简体"/>
        <charset val="134"/>
      </rPr>
      <t>，比上年下降</t>
    </r>
    <r>
      <rPr>
        <sz val="14"/>
        <rFont val="Times New Roman"/>
        <charset val="134"/>
      </rPr>
      <t>4.9</t>
    </r>
    <r>
      <rPr>
        <sz val="14"/>
        <rFont val="方正仿宋简体"/>
        <charset val="134"/>
      </rPr>
      <t>个百分点；非税收入</t>
    </r>
    <r>
      <rPr>
        <sz val="14"/>
        <rFont val="Times New Roman"/>
        <charset val="134"/>
      </rPr>
      <t>14778</t>
    </r>
    <r>
      <rPr>
        <sz val="14"/>
        <rFont val="方正仿宋简体"/>
        <charset val="134"/>
      </rPr>
      <t>万元，增长</t>
    </r>
    <r>
      <rPr>
        <sz val="14"/>
        <rFont val="Times New Roman"/>
        <charset val="134"/>
      </rPr>
      <t>18%</t>
    </r>
    <r>
      <rPr>
        <sz val="14"/>
        <rFont val="方正仿宋简体"/>
        <charset val="134"/>
      </rPr>
      <t>，占比</t>
    </r>
    <r>
      <rPr>
        <sz val="14"/>
        <rFont val="Times New Roman"/>
        <charset val="134"/>
      </rPr>
      <t>37.2%</t>
    </r>
    <r>
      <rPr>
        <sz val="14"/>
        <rFont val="方正仿宋简体"/>
        <charset val="134"/>
      </rPr>
      <t>，比上年上升</t>
    </r>
    <r>
      <rPr>
        <sz val="14"/>
        <rFont val="Times New Roman"/>
        <charset val="134"/>
      </rPr>
      <t>4.7</t>
    </r>
    <r>
      <rPr>
        <sz val="14"/>
        <rFont val="方正仿宋简体"/>
        <charset val="134"/>
      </rPr>
      <t>个百分点。加上上级补助收入</t>
    </r>
    <r>
      <rPr>
        <sz val="14"/>
        <rFont val="Times New Roman"/>
        <charset val="134"/>
      </rPr>
      <t>134383</t>
    </r>
    <r>
      <rPr>
        <sz val="14"/>
        <rFont val="方正仿宋简体"/>
        <charset val="134"/>
      </rPr>
      <t>万元（其中：返还性收入</t>
    </r>
    <r>
      <rPr>
        <sz val="14"/>
        <rFont val="Times New Roman"/>
        <charset val="134"/>
      </rPr>
      <t>2530</t>
    </r>
    <r>
      <rPr>
        <sz val="14"/>
        <rFont val="方正仿宋简体"/>
        <charset val="134"/>
      </rPr>
      <t>万元、一般性转移支付收入</t>
    </r>
    <r>
      <rPr>
        <sz val="14"/>
        <rFont val="Times New Roman"/>
        <charset val="134"/>
      </rPr>
      <t>112295</t>
    </r>
    <r>
      <rPr>
        <sz val="14"/>
        <rFont val="方正仿宋简体"/>
        <charset val="134"/>
      </rPr>
      <t>万元、专项转移支付收入</t>
    </r>
    <r>
      <rPr>
        <sz val="14"/>
        <rFont val="Times New Roman"/>
        <charset val="134"/>
      </rPr>
      <t>19558</t>
    </r>
    <r>
      <rPr>
        <sz val="14"/>
        <rFont val="方正仿宋简体"/>
        <charset val="134"/>
      </rPr>
      <t>万元），地方政府一般债券转贷收入</t>
    </r>
    <r>
      <rPr>
        <sz val="14"/>
        <rFont val="Times New Roman"/>
        <charset val="134"/>
      </rPr>
      <t>15261</t>
    </r>
    <r>
      <rPr>
        <sz val="14"/>
        <rFont val="方正仿宋简体"/>
        <charset val="134"/>
      </rPr>
      <t>万元，上年结转结余</t>
    </r>
    <r>
      <rPr>
        <sz val="14"/>
        <rFont val="Times New Roman"/>
        <charset val="134"/>
      </rPr>
      <t>2164</t>
    </r>
    <r>
      <rPr>
        <sz val="14"/>
        <rFont val="方正仿宋简体"/>
        <charset val="134"/>
      </rPr>
      <t>万元，调入资金</t>
    </r>
    <r>
      <rPr>
        <sz val="14"/>
        <rFont val="Times New Roman"/>
        <charset val="134"/>
      </rPr>
      <t>18243</t>
    </r>
    <r>
      <rPr>
        <sz val="14"/>
        <rFont val="方正仿宋简体"/>
        <charset val="134"/>
      </rPr>
      <t>万元，动用预算稳定调节基金</t>
    </r>
    <r>
      <rPr>
        <sz val="14"/>
        <rFont val="Times New Roman"/>
        <charset val="134"/>
      </rPr>
      <t>0</t>
    </r>
    <r>
      <rPr>
        <sz val="14"/>
        <rFont val="方正仿宋简体"/>
        <charset val="134"/>
      </rPr>
      <t>万元，收入总计</t>
    </r>
    <r>
      <rPr>
        <sz val="14"/>
        <rFont val="Times New Roman"/>
        <charset val="134"/>
      </rPr>
      <t>209779</t>
    </r>
    <r>
      <rPr>
        <sz val="14"/>
        <rFont val="方正仿宋简体"/>
        <charset val="134"/>
      </rPr>
      <t>万元。</t>
    </r>
    <r>
      <rPr>
        <sz val="14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</t>
    </r>
    <r>
      <rPr>
        <sz val="14"/>
        <rFont val="方正仿宋简体"/>
        <charset val="134"/>
      </rPr>
      <t>（二）全县一般公共预算支出</t>
    </r>
    <r>
      <rPr>
        <sz val="14"/>
        <rFont val="Times New Roman"/>
        <charset val="134"/>
      </rPr>
      <t>187296</t>
    </r>
    <r>
      <rPr>
        <sz val="14"/>
        <rFont val="方正仿宋简体"/>
        <charset val="134"/>
      </rPr>
      <t>万元，完成年初预算数</t>
    </r>
    <r>
      <rPr>
        <sz val="14"/>
        <rFont val="Times New Roman"/>
        <charset val="134"/>
      </rPr>
      <t>181936</t>
    </r>
    <r>
      <rPr>
        <sz val="14"/>
        <rFont val="方正仿宋简体"/>
        <charset val="134"/>
      </rPr>
      <t>万元的</t>
    </r>
    <r>
      <rPr>
        <sz val="14"/>
        <rFont val="Times New Roman"/>
        <charset val="134"/>
      </rPr>
      <t>102.9%</t>
    </r>
    <r>
      <rPr>
        <sz val="14"/>
        <rFont val="方正仿宋简体"/>
        <charset val="134"/>
      </rPr>
      <t>，比上年决算数</t>
    </r>
    <r>
      <rPr>
        <sz val="14"/>
        <rFont val="Times New Roman"/>
        <charset val="134"/>
      </rPr>
      <t>178367</t>
    </r>
    <r>
      <rPr>
        <sz val="14"/>
        <rFont val="方正仿宋简体"/>
        <charset val="134"/>
      </rPr>
      <t>增支</t>
    </r>
    <r>
      <rPr>
        <sz val="14"/>
        <rFont val="Times New Roman"/>
        <charset val="134"/>
      </rPr>
      <t>8929</t>
    </r>
    <r>
      <rPr>
        <sz val="14"/>
        <rFont val="方正仿宋简体"/>
        <charset val="134"/>
      </rPr>
      <t>万元，增长</t>
    </r>
    <r>
      <rPr>
        <sz val="14"/>
        <rFont val="Times New Roman"/>
        <charset val="134"/>
      </rPr>
      <t>5%</t>
    </r>
    <r>
      <rPr>
        <sz val="14"/>
        <rFont val="方正仿宋简体"/>
        <charset val="134"/>
      </rPr>
      <t>。加上上解上级支出</t>
    </r>
    <r>
      <rPr>
        <sz val="14"/>
        <rFont val="Times New Roman"/>
        <charset val="134"/>
      </rPr>
      <t>4276</t>
    </r>
    <r>
      <rPr>
        <sz val="14"/>
        <rFont val="方正仿宋简体"/>
        <charset val="134"/>
      </rPr>
      <t>万元，地方政府一般债务还本支出</t>
    </r>
    <r>
      <rPr>
        <sz val="14"/>
        <rFont val="Times New Roman"/>
        <charset val="134"/>
      </rPr>
      <t>15261</t>
    </r>
    <r>
      <rPr>
        <sz val="14"/>
        <rFont val="方正仿宋简体"/>
        <charset val="134"/>
      </rPr>
      <t>万元，补充预算稳定调节基金</t>
    </r>
    <r>
      <rPr>
        <sz val="14"/>
        <rFont val="Times New Roman"/>
        <charset val="134"/>
      </rPr>
      <t>2</t>
    </r>
    <r>
      <rPr>
        <sz val="14"/>
        <rFont val="方正仿宋简体"/>
        <charset val="134"/>
      </rPr>
      <t>万元，结转下年支出</t>
    </r>
    <r>
      <rPr>
        <sz val="14"/>
        <rFont val="Times New Roman"/>
        <charset val="134"/>
      </rPr>
      <t>2944</t>
    </r>
    <r>
      <rPr>
        <sz val="14"/>
        <rFont val="方正仿宋简体"/>
        <charset val="134"/>
      </rPr>
      <t>万元，支出总计</t>
    </r>
    <r>
      <rPr>
        <sz val="14"/>
        <rFont val="Times New Roman"/>
        <charset val="134"/>
      </rPr>
      <t>209779</t>
    </r>
    <r>
      <rPr>
        <sz val="14"/>
        <rFont val="方正仿宋简体"/>
        <charset val="134"/>
      </rPr>
      <t>万元。收支平衡。</t>
    </r>
    <r>
      <rPr>
        <sz val="14"/>
        <rFont val="Times New Roman"/>
        <charset val="134"/>
      </rPr>
      <t xml:space="preserve">                                                                                                           </t>
    </r>
    <r>
      <rPr>
        <b/>
        <sz val="14"/>
        <rFont val="方正楷体简体"/>
        <charset val="134"/>
      </rPr>
      <t>二、</t>
    </r>
    <r>
      <rPr>
        <b/>
        <sz val="14"/>
        <rFont val="Times New Roman"/>
        <charset val="134"/>
      </rPr>
      <t>2021</t>
    </r>
    <r>
      <rPr>
        <b/>
        <sz val="14"/>
        <rFont val="方正楷体简体"/>
        <charset val="134"/>
      </rPr>
      <t>年一般公共预算安排情况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方正仿宋简体"/>
        <charset val="134"/>
      </rPr>
      <t>（一）全县地方一般公共预算收入</t>
    </r>
    <r>
      <rPr>
        <sz val="14"/>
        <rFont val="Times New Roman"/>
        <charset val="134"/>
      </rPr>
      <t>40926</t>
    </r>
    <r>
      <rPr>
        <sz val="14"/>
        <rFont val="方正仿宋简体"/>
        <charset val="134"/>
      </rPr>
      <t>万元，比上年快报数增长</t>
    </r>
    <r>
      <rPr>
        <sz val="14"/>
        <rFont val="Times New Roman"/>
        <charset val="134"/>
      </rPr>
      <t>3%</t>
    </r>
    <r>
      <rPr>
        <sz val="14"/>
        <rFont val="方正仿宋简体"/>
        <charset val="134"/>
      </rPr>
      <t>，其中：税收收入</t>
    </r>
    <r>
      <rPr>
        <sz val="14"/>
        <rFont val="Times New Roman"/>
        <charset val="134"/>
      </rPr>
      <t>26604</t>
    </r>
    <r>
      <rPr>
        <sz val="14"/>
        <rFont val="方正仿宋简体"/>
        <charset val="134"/>
      </rPr>
      <t>万元，增长</t>
    </r>
    <r>
      <rPr>
        <sz val="14"/>
        <rFont val="Times New Roman"/>
        <charset val="134"/>
      </rPr>
      <t>7%</t>
    </r>
    <r>
      <rPr>
        <sz val="14"/>
        <rFont val="方正仿宋简体"/>
        <charset val="134"/>
      </rPr>
      <t>，占地方一般公共预算收入的</t>
    </r>
    <r>
      <rPr>
        <sz val="14"/>
        <rFont val="Times New Roman"/>
        <charset val="134"/>
      </rPr>
      <t>65%</t>
    </r>
    <r>
      <rPr>
        <sz val="14"/>
        <rFont val="方正仿宋简体"/>
        <charset val="134"/>
      </rPr>
      <t>。非税收入</t>
    </r>
    <r>
      <rPr>
        <sz val="14"/>
        <rFont val="Times New Roman"/>
        <charset val="134"/>
      </rPr>
      <t>14322</t>
    </r>
    <r>
      <rPr>
        <sz val="14"/>
        <rFont val="方正仿宋简体"/>
        <charset val="134"/>
      </rPr>
      <t>万元，下降</t>
    </r>
    <r>
      <rPr>
        <sz val="14"/>
        <rFont val="Times New Roman"/>
        <charset val="134"/>
      </rPr>
      <t>3%</t>
    </r>
    <r>
      <rPr>
        <sz val="14"/>
        <rFont val="方正仿宋简体"/>
        <charset val="134"/>
      </rPr>
      <t>，占地方一般公共预算收入的</t>
    </r>
    <r>
      <rPr>
        <sz val="14"/>
        <rFont val="Times New Roman"/>
        <charset val="134"/>
      </rPr>
      <t>35%</t>
    </r>
    <r>
      <rPr>
        <sz val="14"/>
        <rFont val="方正仿宋简体"/>
        <charset val="134"/>
      </rPr>
      <t>。加上上级补助收入</t>
    </r>
    <r>
      <rPr>
        <sz val="14"/>
        <rFont val="Times New Roman"/>
        <charset val="134"/>
      </rPr>
      <t>145345</t>
    </r>
    <r>
      <rPr>
        <sz val="14"/>
        <rFont val="方正仿宋简体"/>
        <charset val="134"/>
      </rPr>
      <t>万元（其中：返还性收入</t>
    </r>
    <r>
      <rPr>
        <sz val="14"/>
        <rFont val="Times New Roman"/>
        <charset val="134"/>
      </rPr>
      <t>2530</t>
    </r>
    <r>
      <rPr>
        <sz val="14"/>
        <rFont val="方正仿宋简体"/>
        <charset val="134"/>
      </rPr>
      <t>万元、一般性转移支付收入</t>
    </r>
    <r>
      <rPr>
        <sz val="14"/>
        <rFont val="Times New Roman"/>
        <charset val="134"/>
      </rPr>
      <t>114991</t>
    </r>
    <r>
      <rPr>
        <sz val="14"/>
        <rFont val="方正仿宋简体"/>
        <charset val="134"/>
      </rPr>
      <t>万元、专项转移支付收入</t>
    </r>
    <r>
      <rPr>
        <sz val="14"/>
        <rFont val="方正楷体简体"/>
        <charset val="134"/>
      </rPr>
      <t>27824</t>
    </r>
    <r>
      <rPr>
        <sz val="14"/>
        <rFont val="方正仿宋简体"/>
        <charset val="134"/>
      </rPr>
      <t>万元），地方政府一般债务再融资债券转贷收入</t>
    </r>
    <r>
      <rPr>
        <sz val="14"/>
        <rFont val="Times New Roman"/>
        <charset val="134"/>
      </rPr>
      <t>6570</t>
    </r>
    <r>
      <rPr>
        <sz val="14"/>
        <rFont val="方正仿宋简体"/>
        <charset val="134"/>
      </rPr>
      <t>万元，调入资金</t>
    </r>
    <r>
      <rPr>
        <sz val="14"/>
        <rFont val="Times New Roman"/>
        <charset val="134"/>
      </rPr>
      <t>8000</t>
    </r>
    <r>
      <rPr>
        <sz val="14"/>
        <rFont val="方正仿宋简体"/>
        <charset val="134"/>
      </rPr>
      <t>万元，调入预算稳定调节基金</t>
    </r>
    <r>
      <rPr>
        <sz val="14"/>
        <rFont val="Times New Roman"/>
        <charset val="134"/>
      </rPr>
      <t>0</t>
    </r>
    <r>
      <rPr>
        <sz val="14"/>
        <rFont val="方正仿宋简体"/>
        <charset val="134"/>
      </rPr>
      <t>万元，上年结转结余</t>
    </r>
    <r>
      <rPr>
        <sz val="14"/>
        <rFont val="Times New Roman"/>
        <charset val="134"/>
      </rPr>
      <t>2945</t>
    </r>
    <r>
      <rPr>
        <sz val="14"/>
        <rFont val="方正仿宋简体"/>
        <charset val="134"/>
      </rPr>
      <t>万元，收入总计</t>
    </r>
    <r>
      <rPr>
        <sz val="14"/>
        <rFont val="方正楷体简体"/>
        <charset val="134"/>
      </rPr>
      <t>203786</t>
    </r>
    <r>
      <rPr>
        <sz val="14"/>
        <rFont val="方正仿宋简体"/>
        <charset val="134"/>
      </rPr>
      <t>万元。</t>
    </r>
    <r>
      <rPr>
        <sz val="14"/>
        <rFont val="Times New Roman"/>
        <charset val="134"/>
      </rPr>
      <t xml:space="preserve">                                                                                                                                                        </t>
    </r>
    <r>
      <rPr>
        <sz val="14"/>
        <rFont val="方正仿宋简体"/>
        <charset val="134"/>
      </rPr>
      <t>（二）全县地方一般公共预算支出</t>
    </r>
    <r>
      <rPr>
        <sz val="14"/>
        <rFont val="方正楷体简体"/>
        <charset val="134"/>
      </rPr>
      <t>192916</t>
    </r>
    <r>
      <rPr>
        <sz val="14"/>
        <rFont val="方正仿宋简体"/>
        <charset val="134"/>
      </rPr>
      <t>万元，比上年快报数增长</t>
    </r>
    <r>
      <rPr>
        <sz val="14"/>
        <rFont val="方正楷体简体"/>
        <charset val="134"/>
      </rPr>
      <t>3</t>
    </r>
    <r>
      <rPr>
        <sz val="14"/>
        <rFont val="Times New Roman"/>
        <charset val="134"/>
      </rPr>
      <t>%</t>
    </r>
    <r>
      <rPr>
        <sz val="14"/>
        <rFont val="方正仿宋简体"/>
        <charset val="134"/>
      </rPr>
      <t>。加上地方政府一般债务还本支出</t>
    </r>
    <r>
      <rPr>
        <sz val="14"/>
        <rFont val="Times New Roman"/>
        <charset val="134"/>
      </rPr>
      <t>6570</t>
    </r>
    <r>
      <rPr>
        <sz val="14"/>
        <rFont val="方正仿宋简体"/>
        <charset val="134"/>
      </rPr>
      <t>万元，上解支出</t>
    </r>
    <r>
      <rPr>
        <sz val="14"/>
        <rFont val="Times New Roman"/>
        <charset val="134"/>
      </rPr>
      <t>4300</t>
    </r>
    <r>
      <rPr>
        <sz val="14"/>
        <rFont val="方正仿宋简体"/>
        <charset val="134"/>
      </rPr>
      <t>万元，年末结转</t>
    </r>
    <r>
      <rPr>
        <sz val="14"/>
        <rFont val="Times New Roman"/>
        <charset val="134"/>
      </rPr>
      <t>0</t>
    </r>
    <r>
      <rPr>
        <sz val="14"/>
        <rFont val="方正仿宋简体"/>
        <charset val="134"/>
      </rPr>
      <t>万元，支出总计</t>
    </r>
    <r>
      <rPr>
        <sz val="14"/>
        <rFont val="方正楷体简体"/>
        <charset val="134"/>
      </rPr>
      <t>203786</t>
    </r>
    <r>
      <rPr>
        <sz val="14"/>
        <rFont val="方正仿宋简体"/>
        <charset val="134"/>
      </rPr>
      <t>万元。收支平衡。</t>
    </r>
  </si>
  <si>
    <r>
      <rPr>
        <sz val="16"/>
        <color indexed="8"/>
        <rFont val="方正仿宋简体"/>
        <charset val="134"/>
      </rPr>
      <t>表四</t>
    </r>
  </si>
  <si>
    <r>
      <rPr>
        <sz val="22"/>
        <color rgb="FF000000"/>
        <rFont val="方正黑体简体"/>
        <charset val="134"/>
      </rPr>
      <t>牟定县政府性基金预算收入</t>
    </r>
    <r>
      <rPr>
        <sz val="22"/>
        <color rgb="FF000000"/>
        <rFont val="Times New Roman"/>
        <charset val="134"/>
      </rPr>
      <t>2020</t>
    </r>
    <r>
      <rPr>
        <sz val="22"/>
        <color rgb="FF000000"/>
        <rFont val="方正黑体简体"/>
        <charset val="134"/>
      </rPr>
      <t>年执行情况及</t>
    </r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黑体简体"/>
        <charset val="134"/>
      </rPr>
      <t>年预算情况表</t>
    </r>
  </si>
  <si>
    <r>
      <rPr>
        <sz val="16"/>
        <color indexed="8"/>
        <rFont val="方正仿宋简体"/>
        <charset val="134"/>
      </rPr>
      <t>单位：万元</t>
    </r>
  </si>
  <si>
    <r>
      <rPr>
        <b/>
        <sz val="12"/>
        <color rgb="FF000000"/>
        <rFont val="Times New Roman"/>
        <charset val="134"/>
      </rPr>
      <t>2019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    </t>
    </r>
    <r>
      <rPr>
        <b/>
        <sz val="12"/>
        <color rgb="FF000000"/>
        <rFont val="宋体"/>
        <charset val="134"/>
      </rPr>
      <t>决算数</t>
    </r>
  </si>
  <si>
    <r>
      <rPr>
        <b/>
        <sz val="12"/>
        <color rgb="FF000000"/>
        <rFont val="Times New Roman"/>
        <charset val="134"/>
      </rPr>
      <t>2020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  </t>
    </r>
    <r>
      <rPr>
        <b/>
        <sz val="12"/>
        <color rgb="FF000000"/>
        <rFont val="宋体"/>
        <charset val="134"/>
      </rPr>
      <t>预算数</t>
    </r>
  </si>
  <si>
    <t>1030102</t>
  </si>
  <si>
    <r>
      <rPr>
        <sz val="12"/>
        <color indexed="8"/>
        <rFont val="宋体"/>
        <charset val="134"/>
      </rPr>
      <t>一、农网还贷资金收入</t>
    </r>
  </si>
  <si>
    <t>1030112</t>
  </si>
  <si>
    <r>
      <rPr>
        <sz val="12"/>
        <color indexed="8"/>
        <rFont val="宋体"/>
        <charset val="134"/>
      </rPr>
      <t>二、海南省高等级公路车辆通行附加费收入</t>
    </r>
  </si>
  <si>
    <t>1030115</t>
  </si>
  <si>
    <r>
      <rPr>
        <sz val="12"/>
        <color indexed="8"/>
        <rFont val="宋体"/>
        <charset val="134"/>
      </rPr>
      <t>三、港口建设费收入</t>
    </r>
  </si>
  <si>
    <t>1030129</t>
  </si>
  <si>
    <r>
      <rPr>
        <sz val="12"/>
        <color indexed="8"/>
        <rFont val="宋体"/>
        <charset val="134"/>
      </rPr>
      <t>四、国家电影事业发展专项资金收入</t>
    </r>
  </si>
  <si>
    <t>1030146</t>
  </si>
  <si>
    <r>
      <rPr>
        <sz val="12"/>
        <color indexed="8"/>
        <rFont val="宋体"/>
        <charset val="134"/>
      </rPr>
      <t>五、国有土地收益基金收入</t>
    </r>
  </si>
  <si>
    <t>1030147</t>
  </si>
  <si>
    <r>
      <rPr>
        <sz val="12"/>
        <color indexed="8"/>
        <rFont val="宋体"/>
        <charset val="134"/>
      </rPr>
      <t>六、农业土地开发资金收入</t>
    </r>
  </si>
  <si>
    <t>1030148</t>
  </si>
  <si>
    <r>
      <rPr>
        <sz val="12"/>
        <color indexed="8"/>
        <rFont val="宋体"/>
        <charset val="134"/>
      </rPr>
      <t>七、国有土地使用权出让收入</t>
    </r>
  </si>
  <si>
    <t>103014801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</si>
  <si>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土地出让价款收入</t>
    </r>
  </si>
  <si>
    <t>103014802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</si>
  <si>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补缴的土地价款</t>
    </r>
  </si>
  <si>
    <t>103014803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</si>
  <si>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划拨土地收入</t>
    </r>
  </si>
  <si>
    <t>103014898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</si>
  <si>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缴纳新增建设用地土地有偿使用费</t>
    </r>
  </si>
  <si>
    <t>103014899</t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</si>
  <si>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其他土地出让收入</t>
    </r>
  </si>
  <si>
    <t>1030150</t>
  </si>
  <si>
    <r>
      <rPr>
        <sz val="12"/>
        <rFont val="宋体"/>
        <charset val="134"/>
      </rPr>
      <t>八、大中型水库库区基金收入</t>
    </r>
  </si>
  <si>
    <t>1030155</t>
  </si>
  <si>
    <r>
      <rPr>
        <sz val="12"/>
        <rFont val="宋体"/>
        <charset val="134"/>
      </rPr>
      <t>九、彩票公益金收入</t>
    </r>
  </si>
  <si>
    <t>103015501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</si>
  <si>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福利彩票公益金收入</t>
    </r>
  </si>
  <si>
    <t>103015502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</si>
  <si>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体育彩票公益金收入</t>
    </r>
  </si>
  <si>
    <t>1030156</t>
  </si>
  <si>
    <r>
      <rPr>
        <sz val="12"/>
        <rFont val="宋体"/>
        <charset val="134"/>
      </rPr>
      <t>十、城市基础设施配套费收入</t>
    </r>
  </si>
  <si>
    <t>1030157</t>
  </si>
  <si>
    <r>
      <rPr>
        <sz val="12"/>
        <rFont val="宋体"/>
        <charset val="134"/>
      </rPr>
      <t>十一、小型水库移民扶助基金收入</t>
    </r>
  </si>
  <si>
    <t>1030158</t>
  </si>
  <si>
    <r>
      <rPr>
        <sz val="12"/>
        <rFont val="宋体"/>
        <charset val="134"/>
      </rPr>
      <t>十二、国家重大水利工程建设基金收入</t>
    </r>
  </si>
  <si>
    <t>1030159</t>
  </si>
  <si>
    <r>
      <rPr>
        <sz val="12"/>
        <color indexed="8"/>
        <rFont val="宋体"/>
        <charset val="134"/>
      </rPr>
      <t>十三、车辆通行费</t>
    </r>
  </si>
  <si>
    <t>1030178</t>
  </si>
  <si>
    <r>
      <rPr>
        <sz val="12"/>
        <color indexed="8"/>
        <rFont val="宋体"/>
        <charset val="134"/>
      </rPr>
      <t>十四、污水处理费收入</t>
    </r>
  </si>
  <si>
    <t>1030180</t>
  </si>
  <si>
    <r>
      <rPr>
        <sz val="12"/>
        <color indexed="8"/>
        <rFont val="宋体"/>
        <charset val="134"/>
      </rPr>
      <t>十五、彩票发行机构和彩票销售机构的业务费用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</si>
  <si>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福利彩票销售机构的业务费用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</si>
  <si>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体育彩票销售机构的业务费用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</si>
  <si>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彩票兑奖周转金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</si>
  <si>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彩票发行销售风险基金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</si>
  <si>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彩票市场调控资金收入</t>
    </r>
  </si>
  <si>
    <t>1030199</t>
  </si>
  <si>
    <r>
      <rPr>
        <sz val="12"/>
        <color indexed="8"/>
        <rFont val="宋体"/>
        <charset val="134"/>
      </rPr>
      <t>十六、其他政府性基金收入</t>
    </r>
  </si>
  <si>
    <t>10310</t>
  </si>
  <si>
    <r>
      <rPr>
        <sz val="12"/>
        <color indexed="8"/>
        <rFont val="宋体"/>
        <charset val="134"/>
      </rPr>
      <t>十七、专项债券对应项目专项收入</t>
    </r>
  </si>
  <si>
    <r>
      <rPr>
        <b/>
        <sz val="12"/>
        <rFont val="黑体"/>
        <charset val="134"/>
      </rPr>
      <t>收入合计</t>
    </r>
  </si>
  <si>
    <r>
      <rPr>
        <sz val="12"/>
        <color indexed="8"/>
        <rFont val="宋体"/>
        <charset val="134"/>
      </rPr>
      <t>地方政府专项债务收入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</si>
  <si>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政府性基金转移收入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</si>
  <si>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政府性基金补助收入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</si>
  <si>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抗疫特别国债转移支付收入</t>
    </r>
  </si>
  <si>
    <t>1100404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</si>
  <si>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科学技术</t>
    </r>
  </si>
  <si>
    <t>1100405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</si>
  <si>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文化旅游体育与传媒</t>
    </r>
  </si>
  <si>
    <t>1100406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</si>
  <si>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社会保障和就业</t>
    </r>
  </si>
  <si>
    <t>1100407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</si>
  <si>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节能环保</t>
    </r>
  </si>
  <si>
    <t>1100408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</si>
  <si>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城乡社区</t>
    </r>
  </si>
  <si>
    <t>1100409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</si>
  <si>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农林水</t>
    </r>
  </si>
  <si>
    <t>1100410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</si>
  <si>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交通运输</t>
    </r>
  </si>
  <si>
    <t>1100411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</si>
  <si>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资源勘探工业信息等</t>
    </r>
  </si>
  <si>
    <t>1100499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</si>
  <si>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其他收入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</si>
  <si>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上解收入</t>
    </r>
  </si>
  <si>
    <t>1100603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</si>
  <si>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政府性基金上解收入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</si>
  <si>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上年结余收入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</si>
  <si>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调入资金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</si>
  <si>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调入政府性基金预算资金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</si>
  <si>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地方政府专项债务转贷收入</t>
    </r>
  </si>
  <si>
    <r>
      <rPr>
        <b/>
        <sz val="12"/>
        <rFont val="黑体"/>
        <charset val="134"/>
      </rPr>
      <t>收入总计</t>
    </r>
  </si>
  <si>
    <r>
      <rPr>
        <sz val="16"/>
        <color indexed="8"/>
        <rFont val="方正仿宋简体"/>
        <charset val="134"/>
      </rPr>
      <t>表五</t>
    </r>
  </si>
  <si>
    <r>
      <rPr>
        <sz val="22"/>
        <color rgb="FF000000"/>
        <rFont val="方正黑体简体"/>
        <charset val="134"/>
      </rPr>
      <t>牟定县政府性基金预算支出</t>
    </r>
    <r>
      <rPr>
        <sz val="22"/>
        <color rgb="FF000000"/>
        <rFont val="Times New Roman"/>
        <charset val="134"/>
      </rPr>
      <t>2020</t>
    </r>
    <r>
      <rPr>
        <sz val="22"/>
        <color rgb="FF000000"/>
        <rFont val="方正黑体简体"/>
        <charset val="134"/>
      </rPr>
      <t>年执行情况及</t>
    </r>
    <r>
      <rPr>
        <sz val="22"/>
        <color rgb="FF000000"/>
        <rFont val="Times New Roman"/>
        <charset val="134"/>
      </rPr>
      <t>2021</t>
    </r>
    <r>
      <rPr>
        <sz val="22"/>
        <color rgb="FF000000"/>
        <rFont val="方正黑体简体"/>
        <charset val="134"/>
      </rPr>
      <t>年预算情况表</t>
    </r>
  </si>
  <si>
    <r>
      <rPr>
        <b/>
        <sz val="12"/>
        <color rgb="FF000000"/>
        <rFont val="Times New Roman"/>
        <charset val="134"/>
      </rPr>
      <t>2019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</t>
    </r>
    <r>
      <rPr>
        <b/>
        <sz val="12"/>
        <color rgb="FF000000"/>
        <rFont val="宋体"/>
        <charset val="134"/>
      </rPr>
      <t>决算数</t>
    </r>
  </si>
  <si>
    <r>
      <rPr>
        <b/>
        <sz val="12"/>
        <color rgb="FF000000"/>
        <rFont val="Times New Roman"/>
        <charset val="134"/>
      </rPr>
      <t>2020</t>
    </r>
    <r>
      <rPr>
        <b/>
        <sz val="12"/>
        <color rgb="FF000000"/>
        <rFont val="宋体"/>
        <charset val="134"/>
      </rPr>
      <t>年</t>
    </r>
    <r>
      <rPr>
        <b/>
        <sz val="12"/>
        <color rgb="FF000000"/>
        <rFont val="Times New Roman"/>
        <charset val="134"/>
      </rPr>
      <t xml:space="preserve">              </t>
    </r>
    <r>
      <rPr>
        <b/>
        <sz val="12"/>
        <color rgb="FF000000"/>
        <rFont val="宋体"/>
        <charset val="134"/>
      </rPr>
      <t>预算数</t>
    </r>
  </si>
  <si>
    <r>
      <rPr>
        <b/>
        <sz val="12"/>
        <color indexed="8"/>
        <rFont val="宋体"/>
        <charset val="134"/>
      </rPr>
      <t>一、文化旅游体育与传媒支出</t>
    </r>
  </si>
  <si>
    <t>20707</t>
  </si>
  <si>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国家电影事业发展专项资金安排的支出</t>
    </r>
  </si>
  <si>
    <t>20709</t>
  </si>
  <si>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旅游发展基金支出</t>
    </r>
  </si>
  <si>
    <t>20710</t>
  </si>
  <si>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国家电影事业发展专项资金对应专项债务收入安排的支出</t>
    </r>
  </si>
  <si>
    <r>
      <rPr>
        <b/>
        <sz val="12"/>
        <color indexed="8"/>
        <rFont val="宋体"/>
        <charset val="134"/>
      </rPr>
      <t>二、社会保障和就业支出</t>
    </r>
  </si>
  <si>
    <t>20822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</si>
  <si>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大中型水库移民后期扶持基金支出</t>
    </r>
  </si>
  <si>
    <t>20823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</si>
  <si>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小型水库移民扶助基金安排的支出</t>
    </r>
  </si>
  <si>
    <t>20829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</si>
  <si>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小型水库移民扶助基金对应专项债务收入安排的支出</t>
    </r>
  </si>
  <si>
    <r>
      <rPr>
        <b/>
        <sz val="12"/>
        <color indexed="8"/>
        <rFont val="宋体"/>
        <charset val="134"/>
      </rPr>
      <t>三、节能环保支出</t>
    </r>
  </si>
  <si>
    <t>21160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</si>
  <si>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可再生能源电价附加收入安排的支出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</si>
  <si>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废弃电器电子产品处理基金支出</t>
    </r>
  </si>
  <si>
    <r>
      <rPr>
        <b/>
        <sz val="12"/>
        <color indexed="8"/>
        <rFont val="宋体"/>
        <charset val="134"/>
      </rPr>
      <t>四、城乡社区支出</t>
    </r>
  </si>
  <si>
    <t>21208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</si>
  <si>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国有土地使用权出让收入安排的支出</t>
    </r>
  </si>
  <si>
    <t>2120801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</si>
  <si>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征地和拆迁补偿支出</t>
    </r>
  </si>
  <si>
    <t>2120802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</si>
  <si>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土地开发支出</t>
    </r>
  </si>
  <si>
    <t>2120804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</si>
  <si>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农村基础设施建设支出</t>
    </r>
  </si>
  <si>
    <t>2120806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</si>
  <si>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土地出让业务支出</t>
    </r>
  </si>
  <si>
    <t>2120899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</si>
  <si>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其他国有土地使用权出让收入安排的支出</t>
    </r>
  </si>
  <si>
    <t>21210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</si>
  <si>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国有土地收益基金安排的支出</t>
    </r>
  </si>
  <si>
    <t>21211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</si>
  <si>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农业土地开发资金安排的支出</t>
    </r>
  </si>
  <si>
    <t>21213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</si>
  <si>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城市基础设施配套费安排的支出</t>
    </r>
  </si>
  <si>
    <t>21214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</si>
  <si>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污水处理费收入安排的支出</t>
    </r>
  </si>
  <si>
    <t>21215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</si>
  <si>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土地储备专项债券收入安排的支出</t>
    </r>
  </si>
  <si>
    <t>21216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</si>
  <si>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棚户区改造专项债券收入安排的支出</t>
    </r>
  </si>
  <si>
    <t>21217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</si>
  <si>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城市基础设施配套费对应专项债务收入安排的支出</t>
    </r>
  </si>
  <si>
    <t>21218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</si>
  <si>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污水处理费对应专项债务收入安排的支出</t>
    </r>
  </si>
  <si>
    <t>21219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</si>
  <si>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国有土地使用权出让收入对应专项债务收入安排的支出</t>
    </r>
  </si>
  <si>
    <r>
      <rPr>
        <b/>
        <sz val="12"/>
        <color indexed="8"/>
        <rFont val="宋体"/>
        <charset val="134"/>
      </rPr>
      <t>五、农林水支出</t>
    </r>
  </si>
  <si>
    <t>21366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</si>
  <si>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大中型水库库区基金安排的支出</t>
    </r>
  </si>
  <si>
    <t>2136601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</si>
  <si>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基础设施建设和经济发展</t>
    </r>
  </si>
  <si>
    <t>2136602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</si>
  <si>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解决移民遗留问题</t>
    </r>
  </si>
  <si>
    <t>2136699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</si>
  <si>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其他大中型水库库区基金支出</t>
    </r>
  </si>
  <si>
    <t>21367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</si>
  <si>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三峡水库库区基金支出</t>
    </r>
  </si>
  <si>
    <t>21369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</si>
  <si>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国家重大水利工程建设基金安排的支出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</si>
  <si>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大中型水库库区基金对应专项债务收入安排的支出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</si>
  <si>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国家重大水利工程建设基金对应专项债务收入安排的支出</t>
    </r>
  </si>
  <si>
    <r>
      <rPr>
        <b/>
        <sz val="12"/>
        <color indexed="8"/>
        <rFont val="宋体"/>
        <charset val="134"/>
      </rPr>
      <t>六、交通运输支出</t>
    </r>
  </si>
  <si>
    <t>21460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</si>
  <si>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海南省高等级公路车辆通行附加费安排的支出</t>
    </r>
  </si>
  <si>
    <t>21462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</si>
  <si>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车辆通行费安排的支出</t>
    </r>
  </si>
  <si>
    <t>21463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</si>
  <si>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港口建设费安排的支出</t>
    </r>
  </si>
  <si>
    <t>21464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</si>
  <si>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铁路建设基金支出</t>
    </r>
  </si>
  <si>
    <t>21468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</si>
  <si>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船舶油污损害赔偿基金支出</t>
    </r>
  </si>
  <si>
    <t>21469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</si>
  <si>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民航发展基金支出</t>
    </r>
  </si>
  <si>
    <t>21470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</si>
  <si>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海南省高等级公路车辆通行附加费对应专项债务收入安排的支出</t>
    </r>
  </si>
  <si>
    <t>21472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</si>
  <si>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车辆通行费对应专项债务收入安排的支出</t>
    </r>
  </si>
  <si>
    <t>21473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</si>
  <si>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港口建设费对应专项债务收入安排的支出</t>
    </r>
  </si>
  <si>
    <r>
      <rPr>
        <b/>
        <sz val="12"/>
        <color indexed="8"/>
        <rFont val="宋体"/>
        <charset val="134"/>
      </rPr>
      <t>七、资源勘探工业信息等支出</t>
    </r>
  </si>
  <si>
    <t>21562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</si>
  <si>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农网还贷资金支出</t>
    </r>
  </si>
  <si>
    <r>
      <rPr>
        <b/>
        <sz val="12"/>
        <color indexed="8"/>
        <rFont val="宋体"/>
        <charset val="134"/>
      </rPr>
      <t>八、其他支出</t>
    </r>
  </si>
  <si>
    <t>22904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</si>
  <si>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其他政府性基金及对应专项债务收入安排的支出</t>
    </r>
  </si>
  <si>
    <t>2290401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</si>
  <si>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其他政府性基金安排的支出</t>
    </r>
  </si>
  <si>
    <t>2290402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</si>
  <si>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其他地方自行试点项目收益专项债券收入安排的支出</t>
    </r>
  </si>
  <si>
    <t>2290403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</si>
  <si>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其他政府性基金债务收入安排的支出</t>
    </r>
  </si>
  <si>
    <t>22908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</si>
  <si>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彩票发行销售机构业务费安排的支出</t>
    </r>
  </si>
  <si>
    <t>2290804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</si>
  <si>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福利彩票销售机构的业务费支出</t>
    </r>
  </si>
  <si>
    <t>2290805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</si>
  <si>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体育彩票销售机构的业务费支出</t>
    </r>
  </si>
  <si>
    <t>2290808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</si>
  <si>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彩票市场调控资金支出</t>
    </r>
  </si>
  <si>
    <t>2290899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</si>
  <si>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其他彩票发行销售机构业务费安排的支出</t>
    </r>
  </si>
  <si>
    <t>22960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</si>
  <si>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彩票公益金安排的支出</t>
    </r>
  </si>
  <si>
    <t>2296002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</si>
  <si>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用于社会福利的彩票公益金支出</t>
    </r>
  </si>
  <si>
    <t>2296003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</si>
  <si>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用于体育事业的彩票公益金支出</t>
    </r>
  </si>
  <si>
    <t>2296004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</si>
  <si>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用于教育事业的彩票公益金支出</t>
    </r>
  </si>
  <si>
    <t>2296006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</si>
  <si>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用于残疾人事业的彩票公益金支出</t>
    </r>
  </si>
  <si>
    <t>2296013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</si>
  <si>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用于城乡医疗救助的的彩票公益金支出</t>
    </r>
  </si>
  <si>
    <t>2296099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</si>
  <si>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用于其他社会公益事业的彩票公益金支出</t>
    </r>
  </si>
  <si>
    <r>
      <rPr>
        <b/>
        <sz val="12"/>
        <color indexed="8"/>
        <rFont val="宋体"/>
        <charset val="134"/>
      </rPr>
      <t>九、债务付息支出</t>
    </r>
  </si>
  <si>
    <t>2320411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</si>
  <si>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国有土地使用权出让金债务付息支出</t>
    </r>
  </si>
  <si>
    <t>2320499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</si>
  <si>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其他政府性基金债务付息支出</t>
    </r>
  </si>
  <si>
    <r>
      <rPr>
        <b/>
        <sz val="12"/>
        <color indexed="8"/>
        <rFont val="宋体"/>
        <charset val="134"/>
      </rPr>
      <t>十、债务发行费用支出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</si>
  <si>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地方政府专项债务发行费用支出</t>
    </r>
  </si>
  <si>
    <t>2330411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</si>
  <si>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国有土地使用权出让金债务发行费用支出</t>
    </r>
  </si>
  <si>
    <t>2330498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</si>
  <si>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其他地方自行试点项目收益专项债务发行费用支出</t>
    </r>
  </si>
  <si>
    <t>2330499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</si>
  <si>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其他政府性基金债务发行费用支出</t>
    </r>
  </si>
  <si>
    <t>234</t>
  </si>
  <si>
    <r>
      <rPr>
        <b/>
        <sz val="12"/>
        <color indexed="8"/>
        <rFont val="宋体"/>
        <charset val="134"/>
      </rPr>
      <t>十一、抗疫特别国债安排的支出</t>
    </r>
  </si>
  <si>
    <t>23401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</si>
  <si>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基础设施建设</t>
    </r>
  </si>
  <si>
    <t>2340199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</si>
  <si>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其他基础设施建设</t>
    </r>
  </si>
  <si>
    <t>23402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</si>
  <si>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抗疫相关支出</t>
    </r>
  </si>
  <si>
    <t>2340205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</si>
  <si>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困难群众基本生活补助</t>
    </r>
  </si>
  <si>
    <t>2340299</t>
  </si>
  <si>
    <r>
      <rPr>
        <sz val="12"/>
        <color indexed="8"/>
        <rFont val="Times New Roman"/>
        <charset val="134"/>
      </rPr>
      <t xml:space="preserve">      </t>
    </r>
    <r>
      <rPr>
        <sz val="12"/>
        <color indexed="8"/>
        <rFont val="宋体"/>
        <charset val="134"/>
      </rPr>
      <t>其他抗疫相关支出</t>
    </r>
  </si>
  <si>
    <r>
      <rPr>
        <b/>
        <sz val="12"/>
        <rFont val="黑体"/>
        <charset val="134"/>
      </rPr>
      <t>支出合计</t>
    </r>
  </si>
  <si>
    <r>
      <rPr>
        <sz val="12"/>
        <color indexed="8"/>
        <rFont val="宋体"/>
        <charset val="134"/>
      </rPr>
      <t>转移性支出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</si>
  <si>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政府性基金转移支付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</si>
  <si>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政府性基金上解支出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</si>
  <si>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政府性基金上解支出</t>
    </r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</si>
  <si>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调出资金</t>
    </r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</si>
  <si>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年终结余</t>
    </r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</si>
  <si>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地方政府专项债务转贷支出</t>
    </r>
  </si>
  <si>
    <r>
      <rPr>
        <sz val="12"/>
        <color indexed="8"/>
        <rFont val="宋体"/>
        <charset val="134"/>
      </rPr>
      <t>债务还本支出</t>
    </r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</si>
  <si>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地方政府专项债务还本支出</t>
    </r>
  </si>
  <si>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宋体"/>
        <charset val="134"/>
      </rPr>
      <t>抗疫特别国债还本支出</t>
    </r>
  </si>
  <si>
    <r>
      <rPr>
        <b/>
        <sz val="12"/>
        <rFont val="黑体"/>
        <charset val="134"/>
      </rPr>
      <t>支出总计</t>
    </r>
  </si>
  <si>
    <t>表六</t>
  </si>
  <si>
    <r>
      <rPr>
        <sz val="22"/>
        <rFont val="方正黑体简体"/>
        <charset val="134"/>
      </rPr>
      <t>牟定县政府性基金预算债务收入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年执行情况及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年预算情况表</t>
    </r>
  </si>
  <si>
    <r>
      <rPr>
        <sz val="16"/>
        <rFont val="方正仿宋简体"/>
        <charset val="134"/>
      </rPr>
      <t>单位：万元</t>
    </r>
  </si>
  <si>
    <r>
      <rPr>
        <b/>
        <sz val="12"/>
        <color indexed="8"/>
        <rFont val="Times New Roman"/>
        <charset val="134"/>
      </rPr>
      <t>2019</t>
    </r>
    <r>
      <rPr>
        <b/>
        <sz val="12"/>
        <color indexed="8"/>
        <rFont val="宋体"/>
        <charset val="134"/>
      </rPr>
      <t>年决算数</t>
    </r>
  </si>
  <si>
    <r>
      <rPr>
        <b/>
        <sz val="12"/>
        <color indexed="8"/>
        <rFont val="Times New Roman"/>
        <charset val="134"/>
      </rPr>
      <t>2020</t>
    </r>
    <r>
      <rPr>
        <b/>
        <sz val="12"/>
        <color indexed="8"/>
        <rFont val="宋体"/>
        <charset val="134"/>
      </rPr>
      <t>年预算数</t>
    </r>
  </si>
  <si>
    <r>
      <rPr>
        <b/>
        <sz val="12"/>
        <color rgb="FF000000"/>
        <rFont val="Times New Roman"/>
        <charset val="134"/>
      </rPr>
      <t>2020</t>
    </r>
    <r>
      <rPr>
        <b/>
        <sz val="12"/>
        <color rgb="FF000000"/>
        <rFont val="宋体"/>
        <charset val="134"/>
      </rPr>
      <t>年执行</t>
    </r>
    <r>
      <rPr>
        <b/>
        <sz val="12"/>
        <color rgb="FF000000"/>
        <rFont val="Times New Roman"/>
        <charset val="134"/>
      </rPr>
      <t xml:space="preserve">         </t>
    </r>
    <r>
      <rPr>
        <b/>
        <sz val="12"/>
        <color rgb="FF000000"/>
        <rFont val="宋体"/>
        <charset val="134"/>
      </rPr>
      <t>快报数</t>
    </r>
  </si>
  <si>
    <r>
      <rPr>
        <sz val="10"/>
        <color indexed="8"/>
        <rFont val="宋体"/>
        <charset val="134"/>
      </rPr>
      <t>海南省高等级公路车辆通行附加费债务收入</t>
    </r>
  </si>
  <si>
    <t>0</t>
  </si>
  <si>
    <r>
      <rPr>
        <sz val="12"/>
        <color indexed="8"/>
        <rFont val="宋体"/>
        <charset val="134"/>
      </rPr>
      <t>港口建设费债务收入</t>
    </r>
  </si>
  <si>
    <r>
      <rPr>
        <sz val="11"/>
        <color indexed="8"/>
        <rFont val="宋体"/>
        <charset val="134"/>
      </rPr>
      <t>国家电影事业发展专项资金债务收入</t>
    </r>
  </si>
  <si>
    <r>
      <rPr>
        <sz val="12"/>
        <color indexed="8"/>
        <rFont val="宋体"/>
        <charset val="134"/>
      </rPr>
      <t>国有土地使用权出让金债务收入</t>
    </r>
  </si>
  <si>
    <r>
      <rPr>
        <sz val="12"/>
        <color indexed="8"/>
        <rFont val="宋体"/>
        <charset val="134"/>
      </rPr>
      <t>农业土地开发资金债务收入</t>
    </r>
  </si>
  <si>
    <r>
      <rPr>
        <sz val="12"/>
        <color indexed="8"/>
        <rFont val="宋体"/>
        <charset val="134"/>
      </rPr>
      <t>大中型水库库区基金债务收入</t>
    </r>
  </si>
  <si>
    <r>
      <rPr>
        <sz val="12"/>
        <color indexed="8"/>
        <rFont val="宋体"/>
        <charset val="134"/>
      </rPr>
      <t>城市基础设施配套费债务收入</t>
    </r>
  </si>
  <si>
    <r>
      <rPr>
        <sz val="12"/>
        <color indexed="8"/>
        <rFont val="宋体"/>
        <charset val="134"/>
      </rPr>
      <t>小型水库移民扶助基金债务收入</t>
    </r>
  </si>
  <si>
    <r>
      <rPr>
        <sz val="11"/>
        <color indexed="8"/>
        <rFont val="宋体"/>
        <charset val="134"/>
      </rPr>
      <t>国家重大水利工程建设基金债务收入</t>
    </r>
  </si>
  <si>
    <r>
      <rPr>
        <sz val="12"/>
        <color indexed="8"/>
        <rFont val="宋体"/>
        <charset val="134"/>
      </rPr>
      <t>车辆通行费债务收入</t>
    </r>
  </si>
  <si>
    <r>
      <rPr>
        <sz val="12"/>
        <color indexed="8"/>
        <rFont val="宋体"/>
        <charset val="134"/>
      </rPr>
      <t>污水处理费债务收入</t>
    </r>
  </si>
  <si>
    <r>
      <rPr>
        <sz val="12"/>
        <color indexed="8"/>
        <rFont val="宋体"/>
        <charset val="134"/>
      </rPr>
      <t>土地储备专项债券收入</t>
    </r>
  </si>
  <si>
    <r>
      <rPr>
        <sz val="12"/>
        <color indexed="8"/>
        <rFont val="宋体"/>
        <charset val="134"/>
      </rPr>
      <t>政府收费公路专项债券收入</t>
    </r>
  </si>
  <si>
    <r>
      <rPr>
        <sz val="12"/>
        <color indexed="8"/>
        <rFont val="宋体"/>
        <charset val="134"/>
      </rPr>
      <t>棚户区改造专项债券收入</t>
    </r>
  </si>
  <si>
    <r>
      <rPr>
        <sz val="11"/>
        <color indexed="8"/>
        <rFont val="宋体"/>
        <charset val="134"/>
      </rPr>
      <t>其他地方自行试点项目收益专项债券收入</t>
    </r>
  </si>
  <si>
    <r>
      <rPr>
        <sz val="12"/>
        <color indexed="8"/>
        <rFont val="宋体"/>
        <charset val="134"/>
      </rPr>
      <t>其他政府性基金债务收入</t>
    </r>
  </si>
  <si>
    <r>
      <rPr>
        <b/>
        <sz val="12"/>
        <rFont val="宋体"/>
        <charset val="134"/>
      </rPr>
      <t>合计</t>
    </r>
  </si>
  <si>
    <r>
      <rPr>
        <sz val="20"/>
        <rFont val="方正黑体简体"/>
        <charset val="134"/>
      </rPr>
      <t>政府性基金</t>
    </r>
    <r>
      <rPr>
        <sz val="20"/>
        <rFont val="Times New Roman"/>
        <charset val="134"/>
      </rPr>
      <t>2020</t>
    </r>
    <r>
      <rPr>
        <sz val="20"/>
        <rFont val="方正黑体简体"/>
        <charset val="134"/>
      </rPr>
      <t>年支出执行和</t>
    </r>
    <r>
      <rPr>
        <sz val="20"/>
        <rFont val="Times New Roman"/>
        <charset val="134"/>
      </rPr>
      <t>2021</t>
    </r>
    <r>
      <rPr>
        <sz val="20"/>
        <rFont val="方正黑体简体"/>
        <charset val="134"/>
      </rPr>
      <t>年预算情况说明</t>
    </r>
  </si>
  <si>
    <r>
      <rPr>
        <b/>
        <sz val="15"/>
        <rFont val="方正楷体简体"/>
        <charset val="134"/>
      </rPr>
      <t>一、</t>
    </r>
    <r>
      <rPr>
        <b/>
        <sz val="15"/>
        <rFont val="Times New Roman"/>
        <charset val="134"/>
      </rPr>
      <t>2020</t>
    </r>
    <r>
      <rPr>
        <b/>
        <sz val="15"/>
        <rFont val="方正楷体简体"/>
        <charset val="134"/>
      </rPr>
      <t>年政府性基金预算执行情况</t>
    </r>
    <r>
      <rPr>
        <b/>
        <sz val="15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</t>
    </r>
    <r>
      <rPr>
        <sz val="15"/>
        <rFont val="Times New Roman"/>
        <charset val="134"/>
      </rPr>
      <t>1.</t>
    </r>
    <r>
      <rPr>
        <sz val="15"/>
        <rFont val="方正仿宋简体"/>
        <charset val="134"/>
      </rPr>
      <t>全县政府性基金预算收入</t>
    </r>
    <r>
      <rPr>
        <sz val="15"/>
        <rFont val="Times New Roman"/>
        <charset val="134"/>
      </rPr>
      <t>20896</t>
    </r>
    <r>
      <rPr>
        <sz val="15"/>
        <rFont val="方正仿宋简体"/>
        <charset val="134"/>
      </rPr>
      <t>万元，完成年初预算数</t>
    </r>
    <r>
      <rPr>
        <sz val="15"/>
        <rFont val="Times New Roman"/>
        <charset val="134"/>
      </rPr>
      <t>14012</t>
    </r>
    <r>
      <rPr>
        <sz val="15"/>
        <rFont val="方正仿宋简体"/>
        <charset val="134"/>
      </rPr>
      <t>万元的</t>
    </r>
    <r>
      <rPr>
        <sz val="15"/>
        <rFont val="Times New Roman"/>
        <charset val="134"/>
      </rPr>
      <t>149.1%</t>
    </r>
    <r>
      <rPr>
        <sz val="15"/>
        <rFont val="方正仿宋简体"/>
        <charset val="134"/>
      </rPr>
      <t>，比上年决算数</t>
    </r>
    <r>
      <rPr>
        <sz val="15"/>
        <rFont val="Times New Roman"/>
        <charset val="134"/>
      </rPr>
      <t>18339</t>
    </r>
    <r>
      <rPr>
        <sz val="15"/>
        <rFont val="方正仿宋简体"/>
        <charset val="134"/>
      </rPr>
      <t>增收</t>
    </r>
    <r>
      <rPr>
        <sz val="15"/>
        <rFont val="Times New Roman"/>
        <charset val="134"/>
      </rPr>
      <t>2577</t>
    </r>
    <r>
      <rPr>
        <sz val="15"/>
        <rFont val="方正仿宋简体"/>
        <charset val="134"/>
      </rPr>
      <t>万元，增长</t>
    </r>
    <r>
      <rPr>
        <sz val="15"/>
        <rFont val="Times New Roman"/>
        <charset val="134"/>
      </rPr>
      <t>13.9%</t>
    </r>
    <r>
      <rPr>
        <sz val="15"/>
        <rFont val="方正仿宋简体"/>
        <charset val="134"/>
      </rPr>
      <t>。其中：国有土地出让收入</t>
    </r>
    <r>
      <rPr>
        <sz val="15"/>
        <rFont val="Times New Roman"/>
        <charset val="134"/>
      </rPr>
      <t>20745</t>
    </r>
    <r>
      <rPr>
        <sz val="15"/>
        <rFont val="方正仿宋简体"/>
        <charset val="134"/>
      </rPr>
      <t>万元、污水处理费收入</t>
    </r>
    <r>
      <rPr>
        <sz val="15"/>
        <rFont val="Times New Roman"/>
        <charset val="134"/>
      </rPr>
      <t>151</t>
    </r>
    <r>
      <rPr>
        <sz val="15"/>
        <rFont val="方正仿宋简体"/>
        <charset val="134"/>
      </rPr>
      <t>万元。加上上级补助收入</t>
    </r>
    <r>
      <rPr>
        <sz val="15"/>
        <rFont val="Times New Roman"/>
        <charset val="134"/>
      </rPr>
      <t>10965</t>
    </r>
    <r>
      <rPr>
        <sz val="15"/>
        <rFont val="方正仿宋简体"/>
        <charset val="134"/>
      </rPr>
      <t>万元，上年结转结余</t>
    </r>
    <r>
      <rPr>
        <sz val="15"/>
        <rFont val="Times New Roman"/>
        <charset val="134"/>
      </rPr>
      <t>1396</t>
    </r>
    <r>
      <rPr>
        <sz val="15"/>
        <rFont val="方正仿宋简体"/>
        <charset val="134"/>
      </rPr>
      <t>万元，政府专项债务转贷收入</t>
    </r>
    <r>
      <rPr>
        <sz val="15"/>
        <rFont val="Times New Roman"/>
        <charset val="134"/>
      </rPr>
      <t>19200</t>
    </r>
    <r>
      <rPr>
        <sz val="15"/>
        <rFont val="方正仿宋简体"/>
        <charset val="134"/>
      </rPr>
      <t>万元，收入总计</t>
    </r>
    <r>
      <rPr>
        <sz val="15"/>
        <rFont val="Times New Roman"/>
        <charset val="134"/>
      </rPr>
      <t>52457</t>
    </r>
    <r>
      <rPr>
        <sz val="15"/>
        <rFont val="方正仿宋简体"/>
        <charset val="134"/>
      </rPr>
      <t>万元。</t>
    </r>
    <r>
      <rPr>
        <sz val="15"/>
        <rFont val="Times New Roman"/>
        <charset val="134"/>
      </rPr>
      <t xml:space="preserve">                                                                                                                                       2.</t>
    </r>
    <r>
      <rPr>
        <sz val="15"/>
        <rFont val="方正仿宋简体"/>
        <charset val="134"/>
      </rPr>
      <t>全县政府性基金预算支出</t>
    </r>
    <r>
      <rPr>
        <sz val="15"/>
        <rFont val="Times New Roman"/>
        <charset val="134"/>
      </rPr>
      <t>37948</t>
    </r>
    <r>
      <rPr>
        <sz val="15"/>
        <rFont val="方正仿宋简体"/>
        <charset val="134"/>
      </rPr>
      <t>万元，完成年初预算数</t>
    </r>
    <r>
      <rPr>
        <sz val="15"/>
        <rFont val="Times New Roman"/>
        <charset val="134"/>
      </rPr>
      <t>15,249</t>
    </r>
    <r>
      <rPr>
        <sz val="15"/>
        <rFont val="方正仿宋简体"/>
        <charset val="134"/>
      </rPr>
      <t>万元的</t>
    </r>
    <r>
      <rPr>
        <sz val="15"/>
        <rFont val="Times New Roman"/>
        <charset val="134"/>
      </rPr>
      <t>248.9%</t>
    </r>
    <r>
      <rPr>
        <sz val="15"/>
        <rFont val="方正仿宋简体"/>
        <charset val="134"/>
      </rPr>
      <t>，比上年决算数</t>
    </r>
    <r>
      <rPr>
        <sz val="15"/>
        <rFont val="Times New Roman"/>
        <charset val="134"/>
      </rPr>
      <t>11782</t>
    </r>
    <r>
      <rPr>
        <sz val="15"/>
        <rFont val="方正仿宋简体"/>
        <charset val="134"/>
      </rPr>
      <t>万元增支</t>
    </r>
    <r>
      <rPr>
        <sz val="15"/>
        <rFont val="Times New Roman"/>
        <charset val="134"/>
      </rPr>
      <t>26166</t>
    </r>
    <r>
      <rPr>
        <sz val="15"/>
        <rFont val="方正仿宋简体"/>
        <charset val="134"/>
      </rPr>
      <t>万元，增长</t>
    </r>
    <r>
      <rPr>
        <sz val="15"/>
        <rFont val="Times New Roman"/>
        <charset val="134"/>
      </rPr>
      <t>222.1%</t>
    </r>
    <r>
      <rPr>
        <sz val="15"/>
        <rFont val="方正仿宋简体"/>
        <charset val="134"/>
      </rPr>
      <t>。加上上解支出</t>
    </r>
    <r>
      <rPr>
        <sz val="15"/>
        <rFont val="Times New Roman"/>
        <charset val="134"/>
      </rPr>
      <t>-74</t>
    </r>
    <r>
      <rPr>
        <sz val="15"/>
        <rFont val="方正仿宋简体"/>
        <charset val="134"/>
      </rPr>
      <t>万元，调出资金</t>
    </r>
    <r>
      <rPr>
        <sz val="15"/>
        <rFont val="Times New Roman"/>
        <charset val="134"/>
      </rPr>
      <t>9000</t>
    </r>
    <r>
      <rPr>
        <sz val="15"/>
        <rFont val="方正仿宋简体"/>
        <charset val="134"/>
      </rPr>
      <t>万元，地方政府专项债务还本支出</t>
    </r>
    <r>
      <rPr>
        <sz val="15"/>
        <rFont val="Times New Roman"/>
        <charset val="134"/>
      </rPr>
      <t>1200</t>
    </r>
    <r>
      <rPr>
        <sz val="15"/>
        <rFont val="方正仿宋简体"/>
        <charset val="134"/>
      </rPr>
      <t>万元，结转下年支出</t>
    </r>
    <r>
      <rPr>
        <sz val="15"/>
        <rFont val="Times New Roman"/>
        <charset val="134"/>
      </rPr>
      <t>4383</t>
    </r>
    <r>
      <rPr>
        <sz val="15"/>
        <rFont val="方正仿宋简体"/>
        <charset val="134"/>
      </rPr>
      <t>万元，支出总计</t>
    </r>
    <r>
      <rPr>
        <sz val="15"/>
        <rFont val="Times New Roman"/>
        <charset val="134"/>
      </rPr>
      <t>52457</t>
    </r>
    <r>
      <rPr>
        <sz val="15"/>
        <rFont val="方正仿宋简体"/>
        <charset val="134"/>
      </rPr>
      <t>万元。收支平衡。</t>
    </r>
    <r>
      <rPr>
        <sz val="15"/>
        <rFont val="Times New Roman"/>
        <charset val="134"/>
      </rPr>
      <t xml:space="preserve">                                                                                                                                                </t>
    </r>
    <r>
      <rPr>
        <b/>
        <sz val="15"/>
        <rFont val="方正楷体简体"/>
        <charset val="134"/>
      </rPr>
      <t>二、</t>
    </r>
    <r>
      <rPr>
        <b/>
        <sz val="15"/>
        <rFont val="Times New Roman"/>
        <charset val="134"/>
      </rPr>
      <t>2021</t>
    </r>
    <r>
      <rPr>
        <b/>
        <sz val="15"/>
        <rFont val="方正楷体简体"/>
        <charset val="134"/>
      </rPr>
      <t>年政府性基金预算安排情况</t>
    </r>
    <r>
      <rPr>
        <b/>
        <sz val="15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</t>
    </r>
    <r>
      <rPr>
        <sz val="15"/>
        <rFont val="Times New Roman"/>
        <charset val="134"/>
      </rPr>
      <t>1.</t>
    </r>
    <r>
      <rPr>
        <sz val="15"/>
        <rFont val="方正仿宋简体"/>
        <charset val="134"/>
      </rPr>
      <t>政府性基金预算收入</t>
    </r>
    <r>
      <rPr>
        <sz val="15"/>
        <rFont val="Times New Roman"/>
        <charset val="134"/>
      </rPr>
      <t>12865</t>
    </r>
    <r>
      <rPr>
        <sz val="15"/>
        <rFont val="方正仿宋简体"/>
        <charset val="134"/>
      </rPr>
      <t>万元，比上年快报数下降</t>
    </r>
    <r>
      <rPr>
        <sz val="15"/>
        <rFont val="Times New Roman"/>
        <charset val="134"/>
      </rPr>
      <t>38%</t>
    </r>
    <r>
      <rPr>
        <sz val="15"/>
        <rFont val="方正仿宋简体"/>
        <charset val="134"/>
      </rPr>
      <t>。加上上级补助收入</t>
    </r>
    <r>
      <rPr>
        <sz val="15"/>
        <rFont val="Times New Roman"/>
        <charset val="134"/>
      </rPr>
      <t>1881</t>
    </r>
    <r>
      <rPr>
        <sz val="15"/>
        <rFont val="方正仿宋简体"/>
        <charset val="134"/>
      </rPr>
      <t>万元，地方政府专项债券转贷收入</t>
    </r>
    <r>
      <rPr>
        <sz val="15"/>
        <rFont val="Times New Roman"/>
        <charset val="134"/>
      </rPr>
      <t>0</t>
    </r>
    <r>
      <rPr>
        <sz val="15"/>
        <rFont val="方正仿宋简体"/>
        <charset val="134"/>
      </rPr>
      <t>万元，上年结转</t>
    </r>
    <r>
      <rPr>
        <sz val="15"/>
        <rFont val="Times New Roman"/>
        <charset val="134"/>
      </rPr>
      <t>4383</t>
    </r>
    <r>
      <rPr>
        <sz val="15"/>
        <rFont val="方正仿宋简体"/>
        <charset val="134"/>
      </rPr>
      <t>万元，收入总计</t>
    </r>
    <r>
      <rPr>
        <sz val="15"/>
        <rFont val="Times New Roman"/>
        <charset val="134"/>
      </rPr>
      <t>19129</t>
    </r>
    <r>
      <rPr>
        <sz val="15"/>
        <rFont val="方正仿宋简体"/>
        <charset val="134"/>
      </rPr>
      <t>万元。</t>
    </r>
    <r>
      <rPr>
        <sz val="15"/>
        <rFont val="Times New Roman"/>
        <charset val="134"/>
      </rPr>
      <t xml:space="preserve">
2.</t>
    </r>
    <r>
      <rPr>
        <sz val="15"/>
        <rFont val="方正仿宋简体"/>
        <charset val="134"/>
      </rPr>
      <t>政府性基金预算支出</t>
    </r>
    <r>
      <rPr>
        <sz val="15"/>
        <rFont val="Times New Roman"/>
        <charset val="134"/>
      </rPr>
      <t>11129</t>
    </r>
    <r>
      <rPr>
        <sz val="15"/>
        <rFont val="方正仿宋简体"/>
        <charset val="134"/>
      </rPr>
      <t>万元，比上年快报数下降</t>
    </r>
    <r>
      <rPr>
        <sz val="15"/>
        <rFont val="Times New Roman"/>
        <charset val="134"/>
      </rPr>
      <t>71%</t>
    </r>
    <r>
      <rPr>
        <sz val="15"/>
        <rFont val="方正仿宋简体"/>
        <charset val="134"/>
      </rPr>
      <t>。加上地方政府专项债务还本支出</t>
    </r>
    <r>
      <rPr>
        <sz val="15"/>
        <rFont val="Times New Roman"/>
        <charset val="134"/>
      </rPr>
      <t>0</t>
    </r>
    <r>
      <rPr>
        <sz val="15"/>
        <rFont val="方正仿宋简体"/>
        <charset val="134"/>
      </rPr>
      <t>万元，上解</t>
    </r>
    <r>
      <rPr>
        <sz val="15"/>
        <rFont val="Times New Roman"/>
        <charset val="134"/>
      </rPr>
      <t>0</t>
    </r>
    <r>
      <rPr>
        <sz val="15"/>
        <rFont val="方正仿宋简体"/>
        <charset val="134"/>
      </rPr>
      <t>万元，调出资金</t>
    </r>
    <r>
      <rPr>
        <sz val="15"/>
        <rFont val="Times New Roman"/>
        <charset val="134"/>
      </rPr>
      <t>8000</t>
    </r>
    <r>
      <rPr>
        <sz val="15"/>
        <rFont val="方正仿宋简体"/>
        <charset val="134"/>
      </rPr>
      <t>万元，支出总计</t>
    </r>
    <r>
      <rPr>
        <sz val="15"/>
        <rFont val="Times New Roman"/>
        <charset val="134"/>
      </rPr>
      <t>19129</t>
    </r>
    <r>
      <rPr>
        <sz val="15"/>
        <rFont val="方正仿宋简体"/>
        <charset val="134"/>
      </rPr>
      <t>万元。收支平衡。</t>
    </r>
    <r>
      <rPr>
        <sz val="15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</t>
    </r>
  </si>
  <si>
    <r>
      <rPr>
        <sz val="16"/>
        <rFont val="方正仿宋简体"/>
        <charset val="134"/>
      </rPr>
      <t>表七</t>
    </r>
  </si>
  <si>
    <r>
      <rPr>
        <sz val="22"/>
        <rFont val="方正黑体简体"/>
        <charset val="134"/>
      </rPr>
      <t>牟定县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年国有资本经营预算收入预算情况表</t>
    </r>
  </si>
  <si>
    <r>
      <rPr>
        <b/>
        <sz val="12"/>
        <rFont val="宋体"/>
        <charset val="134"/>
      </rPr>
      <t>项目</t>
    </r>
  </si>
  <si>
    <r>
      <rPr>
        <b/>
        <sz val="12"/>
        <rFont val="Times New Roman"/>
        <charset val="134"/>
      </rPr>
      <t>2019</t>
    </r>
    <r>
      <rPr>
        <b/>
        <sz val="12"/>
        <rFont val="宋体"/>
        <charset val="134"/>
      </rPr>
      <t>年决算数</t>
    </r>
  </si>
  <si>
    <r>
      <rPr>
        <b/>
        <sz val="12"/>
        <rFont val="宋体"/>
        <charset val="134"/>
      </rPr>
      <t>比较</t>
    </r>
  </si>
  <si>
    <r>
      <rPr>
        <b/>
        <sz val="12"/>
        <rFont val="宋体"/>
        <charset val="134"/>
      </rPr>
      <t>预算数</t>
    </r>
  </si>
  <si>
    <r>
      <rPr>
        <b/>
        <sz val="12"/>
        <rFont val="宋体"/>
        <charset val="134"/>
      </rPr>
      <t>执行</t>
    </r>
    <r>
      <rPr>
        <b/>
        <sz val="12"/>
        <rFont val="Times New Roman"/>
        <charset val="134"/>
      </rPr>
      <t xml:space="preserve">            </t>
    </r>
    <r>
      <rPr>
        <b/>
        <sz val="12"/>
        <rFont val="宋体"/>
        <charset val="134"/>
      </rPr>
      <t>快报数</t>
    </r>
  </si>
  <si>
    <r>
      <rPr>
        <b/>
        <sz val="12"/>
        <rFont val="宋体"/>
        <charset val="134"/>
      </rPr>
      <t>比</t>
    </r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年预算算数增长</t>
    </r>
    <r>
      <rPr>
        <b/>
        <sz val="12"/>
        <rFont val="Times New Roman"/>
        <charset val="134"/>
      </rPr>
      <t>%</t>
    </r>
  </si>
  <si>
    <r>
      <rPr>
        <b/>
        <sz val="12"/>
        <rFont val="宋体"/>
        <charset val="134"/>
      </rPr>
      <t>比</t>
    </r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年决算数增长</t>
    </r>
    <r>
      <rPr>
        <b/>
        <sz val="12"/>
        <rFont val="Times New Roman"/>
        <charset val="134"/>
      </rPr>
      <t>%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</si>
  <si>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</si>
  <si>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电力企业利润收入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</si>
  <si>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运输企业利润收入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</si>
  <si>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投资服务企业利润收入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</si>
  <si>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贸易企业利润收入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</si>
  <si>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建筑施工企业利润收入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</si>
  <si>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房地产企业利润收入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</si>
  <si>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建材企业利润收入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</si>
  <si>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农林牧渔企业利润收入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</si>
  <si>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军工企业利润收入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</si>
  <si>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转制科研院所利润收入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</si>
  <si>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地质勘查企业利润收入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</si>
  <si>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股利、股息收入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</si>
  <si>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国有控股公司股利、股息收入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</si>
  <si>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国有参股公司股利、股息收入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</si>
  <si>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产权转让收入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</si>
  <si>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国有股权、股份转让收入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</si>
  <si>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国有独资企业产权转让收入</t>
    </r>
  </si>
  <si>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清算收入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</si>
  <si>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国有股权、股份清算收入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</si>
  <si>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国有独资企业清算收入</t>
    </r>
  </si>
  <si>
    <r>
      <rPr>
        <sz val="14"/>
        <rFont val="Times New Roman"/>
        <charset val="134"/>
      </rPr>
      <t xml:space="preserve">     </t>
    </r>
    <r>
      <rPr>
        <sz val="14"/>
        <rFont val="宋体"/>
        <charset val="134"/>
      </rPr>
      <t>其他国有资本经营预算企业清算收入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</si>
  <si>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其他国有资本经营预算收入</t>
    </r>
  </si>
  <si>
    <r>
      <rPr>
        <sz val="14"/>
        <color indexed="8"/>
        <rFont val="宋体"/>
        <charset val="134"/>
      </rPr>
      <t>全省国有资本经营收入</t>
    </r>
  </si>
  <si>
    <r>
      <rPr>
        <sz val="14"/>
        <rFont val="宋体"/>
        <charset val="134"/>
      </rPr>
      <t>转移性收入</t>
    </r>
  </si>
  <si>
    <r>
      <rPr>
        <sz val="14"/>
        <rFont val="宋体"/>
        <charset val="134"/>
      </rPr>
      <t>上年结转</t>
    </r>
  </si>
  <si>
    <r>
      <rPr>
        <sz val="14"/>
        <rFont val="宋体"/>
        <charset val="134"/>
      </rPr>
      <t>账务调整收入</t>
    </r>
  </si>
  <si>
    <r>
      <rPr>
        <b/>
        <sz val="14"/>
        <color indexed="8"/>
        <rFont val="宋体"/>
        <charset val="134"/>
      </rPr>
      <t>各项收入合计</t>
    </r>
  </si>
  <si>
    <r>
      <rPr>
        <sz val="16"/>
        <rFont val="方正仿宋简体"/>
        <charset val="134"/>
      </rPr>
      <t>表八</t>
    </r>
  </si>
  <si>
    <r>
      <rPr>
        <sz val="20"/>
        <rFont val="方正小标宋简体"/>
        <charset val="134"/>
      </rPr>
      <t>牟定县</t>
    </r>
    <r>
      <rPr>
        <sz val="20"/>
        <rFont val="Times New Roman"/>
        <charset val="134"/>
      </rPr>
      <t>2021</t>
    </r>
    <r>
      <rPr>
        <sz val="20"/>
        <rFont val="方正小标宋简体"/>
        <charset val="134"/>
      </rPr>
      <t>年国有资本经营预算支出预算情况表</t>
    </r>
  </si>
  <si>
    <r>
      <rPr>
        <b/>
        <sz val="14"/>
        <rFont val="宋体"/>
        <charset val="134"/>
      </rPr>
      <t>项目</t>
    </r>
  </si>
  <si>
    <r>
      <rPr>
        <b/>
        <sz val="14"/>
        <rFont val="Times New Roman"/>
        <charset val="134"/>
      </rPr>
      <t>2019</t>
    </r>
    <r>
      <rPr>
        <b/>
        <sz val="14"/>
        <rFont val="宋体"/>
        <charset val="134"/>
      </rPr>
      <t>年决算数</t>
    </r>
  </si>
  <si>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年</t>
    </r>
  </si>
  <si>
    <r>
      <rPr>
        <b/>
        <sz val="14"/>
        <rFont val="Times New Roman"/>
        <charset val="134"/>
      </rPr>
      <t>2021</t>
    </r>
    <r>
      <rPr>
        <b/>
        <sz val="14"/>
        <rFont val="宋体"/>
        <charset val="134"/>
      </rPr>
      <t>年预算数</t>
    </r>
  </si>
  <si>
    <r>
      <rPr>
        <b/>
        <sz val="14"/>
        <rFont val="宋体"/>
        <charset val="134"/>
      </rPr>
      <t>比较</t>
    </r>
  </si>
  <si>
    <r>
      <rPr>
        <b/>
        <sz val="14"/>
        <rFont val="宋体"/>
        <charset val="134"/>
      </rPr>
      <t>预算数</t>
    </r>
  </si>
  <si>
    <r>
      <rPr>
        <b/>
        <sz val="14"/>
        <rFont val="宋体"/>
        <charset val="134"/>
      </rPr>
      <t>执行快报数</t>
    </r>
  </si>
  <si>
    <r>
      <rPr>
        <b/>
        <sz val="14"/>
        <rFont val="宋体"/>
        <charset val="134"/>
      </rPr>
      <t>比</t>
    </r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年预算算数增长</t>
    </r>
    <r>
      <rPr>
        <b/>
        <sz val="14"/>
        <rFont val="Times New Roman"/>
        <charset val="134"/>
      </rPr>
      <t>%</t>
    </r>
  </si>
  <si>
    <r>
      <rPr>
        <b/>
        <sz val="14"/>
        <rFont val="宋体"/>
        <charset val="134"/>
      </rPr>
      <t>比</t>
    </r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年决算数增长</t>
    </r>
    <r>
      <rPr>
        <b/>
        <sz val="14"/>
        <rFont val="Times New Roman"/>
        <charset val="134"/>
      </rPr>
      <t>%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</si>
  <si>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解决历史遗留问题及改革成本支出</t>
    </r>
  </si>
  <si>
    <r>
      <rPr>
        <sz val="14"/>
        <rFont val="Times New Roman"/>
        <charset val="134"/>
      </rPr>
      <t xml:space="preserve">    “</t>
    </r>
    <r>
      <rPr>
        <sz val="14"/>
        <rFont val="宋体"/>
        <charset val="134"/>
      </rPr>
      <t>三供一业</t>
    </r>
    <r>
      <rPr>
        <sz val="14"/>
        <rFont val="Times New Roman"/>
        <charset val="134"/>
      </rPr>
      <t>”</t>
    </r>
    <r>
      <rPr>
        <sz val="14"/>
        <rFont val="宋体"/>
        <charset val="134"/>
      </rPr>
      <t>移交补助支出</t>
    </r>
  </si>
  <si>
    <t/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</si>
  <si>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国有企业办职教幼教补助支出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</si>
  <si>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国有企业退休人员社会化管理补助支出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</si>
  <si>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国有企业改革成本支出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</si>
  <si>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其他解决历史遗留问题及改革成本支出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</si>
  <si>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国有企业资本金注入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</si>
  <si>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国有经济结构调整支出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</si>
  <si>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公益性设施投资支出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</si>
  <si>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生态环境保护支出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</si>
  <si>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其他国有企业资本金注入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</si>
  <si>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国有企业政策性补贴</t>
    </r>
  </si>
  <si>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国有企业政策性补贴（项）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</si>
  <si>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金融国有资本经营预算支出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</si>
  <si>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其他金融国有资本经营预算支出</t>
    </r>
  </si>
  <si>
    <r>
      <rPr>
        <sz val="14"/>
        <rFont val="Times New Roman"/>
        <charset val="134"/>
      </rPr>
      <t xml:space="preserve">  </t>
    </r>
    <r>
      <rPr>
        <sz val="14"/>
        <rFont val="宋体"/>
        <charset val="134"/>
      </rPr>
      <t>其他国有资本经营预算支出</t>
    </r>
  </si>
  <si>
    <r>
      <rPr>
        <sz val="14"/>
        <rFont val="Times New Roman"/>
        <charset val="134"/>
      </rPr>
      <t xml:space="preserve">   </t>
    </r>
    <r>
      <rPr>
        <sz val="14"/>
        <rFont val="宋体"/>
        <charset val="134"/>
      </rPr>
      <t>其他国有资本经营预算支出（项）</t>
    </r>
  </si>
  <si>
    <r>
      <rPr>
        <sz val="14"/>
        <color indexed="8"/>
        <rFont val="宋体"/>
        <charset val="134"/>
      </rPr>
      <t>全省国有资本经营支出</t>
    </r>
  </si>
  <si>
    <r>
      <rPr>
        <sz val="14"/>
        <rFont val="宋体"/>
        <charset val="134"/>
      </rPr>
      <t>转移性支出</t>
    </r>
  </si>
  <si>
    <r>
      <rPr>
        <sz val="14"/>
        <rFont val="宋体"/>
        <charset val="134"/>
      </rPr>
      <t>国有资本经营预算转移支付</t>
    </r>
  </si>
  <si>
    <r>
      <rPr>
        <sz val="14"/>
        <rFont val="宋体"/>
        <charset val="134"/>
      </rPr>
      <t>调出资金</t>
    </r>
  </si>
  <si>
    <r>
      <rPr>
        <sz val="14"/>
        <rFont val="宋体"/>
        <charset val="134"/>
      </rPr>
      <t>结转下年</t>
    </r>
  </si>
  <si>
    <r>
      <rPr>
        <b/>
        <sz val="14"/>
        <color indexed="8"/>
        <rFont val="宋体"/>
        <charset val="134"/>
      </rPr>
      <t>各项支出合计</t>
    </r>
  </si>
  <si>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年国有资本经营支出执行和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年预算情况说明</t>
    </r>
  </si>
  <si>
    <r>
      <rPr>
        <sz val="16"/>
        <rFont val="方正仿宋简体"/>
        <charset val="134"/>
      </rPr>
      <t>一、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年全县国有资本经营上级补助收入</t>
    </r>
    <r>
      <rPr>
        <sz val="16"/>
        <rFont val="Times New Roman"/>
        <charset val="134"/>
      </rPr>
      <t>8</t>
    </r>
    <r>
      <rPr>
        <sz val="16"/>
        <rFont val="方正仿宋简体"/>
        <charset val="134"/>
      </rPr>
      <t>万元，国有资本经营上级补助支出</t>
    </r>
    <r>
      <rPr>
        <sz val="16"/>
        <rFont val="Times New Roman"/>
        <charset val="134"/>
      </rPr>
      <t>0</t>
    </r>
    <r>
      <rPr>
        <sz val="16"/>
        <rFont val="方正仿宋简体"/>
        <charset val="134"/>
      </rPr>
      <t>万元，结转下年支出</t>
    </r>
    <r>
      <rPr>
        <sz val="16"/>
        <rFont val="Times New Roman"/>
        <charset val="134"/>
      </rPr>
      <t>8</t>
    </r>
    <r>
      <rPr>
        <sz val="16"/>
        <rFont val="方正仿宋简体"/>
        <charset val="134"/>
      </rPr>
      <t>万元，收支平衡。县本级国有资本经营收入调入一般公共预算，不再单独编制预算。</t>
    </r>
    <r>
      <rPr>
        <sz val="16"/>
        <rFont val="Times New Roman"/>
        <charset val="134"/>
      </rPr>
      <t xml:space="preserve">                                                                                                                  </t>
    </r>
    <r>
      <rPr>
        <sz val="16"/>
        <rFont val="方正仿宋简体"/>
        <charset val="134"/>
      </rPr>
      <t>二、</t>
    </r>
    <r>
      <rPr>
        <sz val="16"/>
        <rFont val="Times New Roman"/>
        <charset val="134"/>
      </rPr>
      <t>2021</t>
    </r>
    <r>
      <rPr>
        <sz val="16"/>
        <rFont val="方正仿宋简体"/>
        <charset val="134"/>
      </rPr>
      <t>年国有资本经营国有企业退休人员社会化管理补助结转本年支出</t>
    </r>
    <r>
      <rPr>
        <sz val="16"/>
        <rFont val="Times New Roman"/>
        <charset val="134"/>
      </rPr>
      <t>8</t>
    </r>
    <r>
      <rPr>
        <sz val="16"/>
        <rFont val="方正仿宋简体"/>
        <charset val="134"/>
      </rPr>
      <t>万元，支出后无结余；</t>
    </r>
    <r>
      <rPr>
        <sz val="16"/>
        <rFont val="Times New Roman"/>
        <charset val="134"/>
      </rPr>
      <t>2021</t>
    </r>
    <r>
      <rPr>
        <sz val="16"/>
        <rFont val="方正仿宋简体"/>
        <charset val="134"/>
      </rPr>
      <t>我县国有资本经营县级收支调入一般公共预算，不再单独编制预算。</t>
    </r>
  </si>
  <si>
    <r>
      <rPr>
        <sz val="16"/>
        <rFont val="方正仿宋简体"/>
        <charset val="134"/>
      </rPr>
      <t>表九</t>
    </r>
  </si>
  <si>
    <r>
      <rPr>
        <sz val="22"/>
        <rFont val="方正黑体简体"/>
        <charset val="134"/>
      </rPr>
      <t>牟定县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年社会保险基金收入执行情况表</t>
    </r>
  </si>
  <si>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 xml:space="preserve">              </t>
    </r>
    <r>
      <rPr>
        <b/>
        <sz val="14"/>
        <color theme="1"/>
        <rFont val="宋体"/>
        <charset val="134"/>
      </rPr>
      <t>预算数</t>
    </r>
  </si>
  <si>
    <r>
      <rPr>
        <b/>
        <sz val="14"/>
        <color theme="1"/>
        <rFont val="宋体"/>
        <charset val="134"/>
      </rPr>
      <t>预算数</t>
    </r>
  </si>
  <si>
    <r>
      <rPr>
        <b/>
        <sz val="14"/>
        <color theme="1"/>
        <rFont val="宋体"/>
        <charset val="134"/>
      </rPr>
      <t>执行</t>
    </r>
    <r>
      <rPr>
        <b/>
        <sz val="14"/>
        <color theme="1"/>
        <rFont val="Times New Roman"/>
        <charset val="134"/>
      </rPr>
      <t xml:space="preserve">             </t>
    </r>
    <r>
      <rPr>
        <b/>
        <sz val="14"/>
        <color theme="1"/>
        <rFont val="宋体"/>
        <charset val="134"/>
      </rPr>
      <t>快报数</t>
    </r>
  </si>
  <si>
    <r>
      <rPr>
        <b/>
        <sz val="12"/>
        <color indexed="8"/>
        <rFont val="宋体"/>
        <charset val="134"/>
      </rPr>
      <t>一、企业职工基本养老保险基金收入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</si>
  <si>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其中：保险费收入</t>
    </r>
  </si>
  <si>
    <r>
      <rPr>
        <sz val="12"/>
        <color indexed="8"/>
        <rFont val="Times New Roman"/>
        <charset val="134"/>
      </rPr>
      <t xml:space="preserve">          </t>
    </r>
    <r>
      <rPr>
        <sz val="12"/>
        <color indexed="8"/>
        <rFont val="宋体"/>
        <charset val="134"/>
      </rPr>
      <t>利息收入</t>
    </r>
  </si>
  <si>
    <r>
      <rPr>
        <sz val="12"/>
        <color indexed="8"/>
        <rFont val="Times New Roman"/>
        <charset val="134"/>
      </rPr>
      <t xml:space="preserve">          </t>
    </r>
    <r>
      <rPr>
        <sz val="12"/>
        <color indexed="8"/>
        <rFont val="宋体"/>
        <charset val="134"/>
      </rPr>
      <t>财政补贴收入</t>
    </r>
  </si>
  <si>
    <r>
      <rPr>
        <b/>
        <sz val="12"/>
        <color indexed="8"/>
        <rFont val="宋体"/>
        <charset val="134"/>
      </rPr>
      <t>二、机关事业单位基本养老保险基金收入</t>
    </r>
  </si>
  <si>
    <r>
      <rPr>
        <b/>
        <sz val="12"/>
        <color indexed="8"/>
        <rFont val="宋体"/>
        <charset val="134"/>
      </rPr>
      <t>三、失业保险基金收入</t>
    </r>
  </si>
  <si>
    <r>
      <rPr>
        <b/>
        <sz val="12"/>
        <color indexed="8"/>
        <rFont val="宋体"/>
        <charset val="134"/>
      </rPr>
      <t>四、城镇职工基本医疗保险基金收入</t>
    </r>
  </si>
  <si>
    <r>
      <rPr>
        <b/>
        <sz val="12"/>
        <color indexed="8"/>
        <rFont val="宋体"/>
        <charset val="134"/>
      </rPr>
      <t>五、工伤保险基金收入</t>
    </r>
  </si>
  <si>
    <r>
      <rPr>
        <b/>
        <sz val="12"/>
        <color indexed="8"/>
        <rFont val="宋体"/>
        <charset val="134"/>
      </rPr>
      <t>六、生育保险基金收入</t>
    </r>
  </si>
  <si>
    <r>
      <rPr>
        <b/>
        <sz val="12"/>
        <color indexed="8"/>
        <rFont val="宋体"/>
        <charset val="134"/>
      </rPr>
      <t>七、城乡居民基本养老保险基金收入</t>
    </r>
  </si>
  <si>
    <r>
      <rPr>
        <b/>
        <sz val="12"/>
        <color indexed="8"/>
        <rFont val="宋体"/>
        <charset val="134"/>
      </rPr>
      <t>八、城乡居民基本医疗保险基金收入</t>
    </r>
  </si>
  <si>
    <r>
      <rPr>
        <b/>
        <sz val="12"/>
        <color indexed="8"/>
        <rFont val="宋体"/>
        <charset val="134"/>
      </rPr>
      <t>收入小计</t>
    </r>
  </si>
  <si>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其中：保险费收入</t>
    </r>
  </si>
  <si>
    <r>
      <rPr>
        <sz val="12"/>
        <color indexed="8"/>
        <rFont val="Times New Roman"/>
        <charset val="134"/>
      </rPr>
      <t xml:space="preserve">        </t>
    </r>
    <r>
      <rPr>
        <sz val="12"/>
        <color indexed="8"/>
        <rFont val="宋体"/>
        <charset val="134"/>
      </rPr>
      <t>利息收入</t>
    </r>
  </si>
  <si>
    <r>
      <rPr>
        <sz val="12"/>
        <color indexed="8"/>
        <rFont val="Times New Roman"/>
        <charset val="134"/>
      </rPr>
      <t xml:space="preserve">        </t>
    </r>
    <r>
      <rPr>
        <sz val="12"/>
        <color indexed="8"/>
        <rFont val="宋体"/>
        <charset val="134"/>
      </rPr>
      <t>财政补贴收入</t>
    </r>
  </si>
  <si>
    <r>
      <rPr>
        <sz val="12"/>
        <color indexed="8"/>
        <rFont val="宋体"/>
        <charset val="134"/>
      </rPr>
      <t>上级补助收入</t>
    </r>
  </si>
  <si>
    <r>
      <rPr>
        <sz val="12"/>
        <color indexed="8"/>
        <rFont val="宋体"/>
        <charset val="134"/>
      </rPr>
      <t>下级上解收入</t>
    </r>
  </si>
  <si>
    <r>
      <rPr>
        <b/>
        <sz val="12"/>
        <color indexed="8"/>
        <rFont val="宋体"/>
        <charset val="134"/>
      </rPr>
      <t>收入合计</t>
    </r>
  </si>
  <si>
    <r>
      <rPr>
        <sz val="16"/>
        <rFont val="方正仿宋简体"/>
        <charset val="134"/>
      </rPr>
      <t>表十</t>
    </r>
  </si>
  <si>
    <r>
      <rPr>
        <sz val="22"/>
        <rFont val="方正黑体简体"/>
        <charset val="134"/>
      </rPr>
      <t>牟定县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年社会保险基金支出执行情况表</t>
    </r>
  </si>
  <si>
    <r>
      <rPr>
        <sz val="16"/>
        <rFont val="Times New Roman"/>
        <charset val="134"/>
      </rPr>
      <t xml:space="preserve">    </t>
    </r>
    <r>
      <rPr>
        <sz val="16"/>
        <rFont val="方正仿宋简体"/>
        <charset val="134"/>
      </rPr>
      <t>单位：万元</t>
    </r>
  </si>
  <si>
    <r>
      <rPr>
        <b/>
        <sz val="14"/>
        <rFont val="Times New Roman"/>
        <charset val="134"/>
      </rPr>
      <t>2021</t>
    </r>
    <r>
      <rPr>
        <b/>
        <sz val="14"/>
        <rFont val="宋体"/>
        <charset val="134"/>
      </rPr>
      <t>年</t>
    </r>
    <r>
      <rPr>
        <b/>
        <sz val="14"/>
        <rFont val="Times New Roman"/>
        <charset val="134"/>
      </rPr>
      <t xml:space="preserve">                 </t>
    </r>
    <r>
      <rPr>
        <b/>
        <sz val="14"/>
        <rFont val="宋体"/>
        <charset val="134"/>
      </rPr>
      <t>预算数</t>
    </r>
  </si>
  <si>
    <r>
      <rPr>
        <b/>
        <sz val="14"/>
        <rFont val="宋体"/>
        <charset val="134"/>
      </rPr>
      <t>执行</t>
    </r>
    <r>
      <rPr>
        <b/>
        <sz val="14"/>
        <rFont val="Times New Roman"/>
        <charset val="134"/>
      </rPr>
      <t xml:space="preserve">          </t>
    </r>
    <r>
      <rPr>
        <b/>
        <sz val="14"/>
        <rFont val="宋体"/>
        <charset val="134"/>
      </rPr>
      <t>快报数</t>
    </r>
  </si>
  <si>
    <r>
      <rPr>
        <b/>
        <sz val="14"/>
        <rFont val="宋体"/>
        <charset val="134"/>
      </rPr>
      <t>完成</t>
    </r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年预算数的</t>
    </r>
    <r>
      <rPr>
        <b/>
        <sz val="14"/>
        <rFont val="Times New Roman"/>
        <charset val="134"/>
      </rPr>
      <t>%</t>
    </r>
  </si>
  <si>
    <r>
      <rPr>
        <b/>
        <sz val="14"/>
        <color indexed="8"/>
        <rFont val="宋体"/>
        <charset val="134"/>
      </rPr>
      <t>一、企业职工基本养老保险基金支出</t>
    </r>
  </si>
  <si>
    <r>
      <rPr>
        <sz val="14"/>
        <color indexed="8"/>
        <rFont val="Times New Roman"/>
        <charset val="134"/>
      </rPr>
      <t xml:space="preserve">    </t>
    </r>
    <r>
      <rPr>
        <sz val="14"/>
        <color indexed="8"/>
        <rFont val="宋体"/>
        <charset val="134"/>
      </rPr>
      <t>其中：待遇支出</t>
    </r>
  </si>
  <si>
    <r>
      <rPr>
        <b/>
        <sz val="14"/>
        <color indexed="8"/>
        <rFont val="宋体"/>
        <charset val="134"/>
      </rPr>
      <t>二、机关事业单位基本养老保险基金支出</t>
    </r>
  </si>
  <si>
    <r>
      <rPr>
        <b/>
        <sz val="14"/>
        <color indexed="8"/>
        <rFont val="宋体"/>
        <charset val="134"/>
      </rPr>
      <t>三、失业保险基金支出</t>
    </r>
  </si>
  <si>
    <r>
      <rPr>
        <b/>
        <sz val="14"/>
        <color indexed="8"/>
        <rFont val="宋体"/>
        <charset val="134"/>
      </rPr>
      <t>四、城镇职工基本医疗保险基金支出</t>
    </r>
  </si>
  <si>
    <r>
      <rPr>
        <b/>
        <sz val="14"/>
        <color indexed="8"/>
        <rFont val="宋体"/>
        <charset val="134"/>
      </rPr>
      <t>五、工伤保险基金支出</t>
    </r>
  </si>
  <si>
    <r>
      <rPr>
        <b/>
        <sz val="14"/>
        <color indexed="8"/>
        <rFont val="宋体"/>
        <charset val="134"/>
      </rPr>
      <t>六、生育保险基金支出</t>
    </r>
  </si>
  <si>
    <r>
      <rPr>
        <b/>
        <sz val="14"/>
        <color indexed="8"/>
        <rFont val="宋体"/>
        <charset val="134"/>
      </rPr>
      <t>七、城乡居民基本养老保险基金支出</t>
    </r>
  </si>
  <si>
    <r>
      <rPr>
        <b/>
        <sz val="14"/>
        <color indexed="8"/>
        <rFont val="宋体"/>
        <charset val="134"/>
      </rPr>
      <t>八、城乡居民基本医疗保险基金支出</t>
    </r>
  </si>
  <si>
    <r>
      <rPr>
        <b/>
        <sz val="14"/>
        <color indexed="8"/>
        <rFont val="宋体"/>
        <charset val="134"/>
      </rPr>
      <t>支出小计</t>
    </r>
  </si>
  <si>
    <r>
      <rPr>
        <sz val="14"/>
        <color indexed="8"/>
        <rFont val="Times New Roman"/>
        <charset val="134"/>
      </rPr>
      <t xml:space="preserve">    </t>
    </r>
    <r>
      <rPr>
        <sz val="14"/>
        <color indexed="8"/>
        <rFont val="宋体"/>
        <charset val="134"/>
      </rPr>
      <t>其中：社会保险待遇支出</t>
    </r>
  </si>
  <si>
    <t>补助下级支出</t>
  </si>
  <si>
    <t>上解上级支出</t>
  </si>
  <si>
    <r>
      <rPr>
        <b/>
        <sz val="14"/>
        <color indexed="8"/>
        <rFont val="宋体"/>
        <charset val="134"/>
      </rPr>
      <t>支出合计</t>
    </r>
  </si>
  <si>
    <r>
      <rPr>
        <sz val="16"/>
        <rFont val="方正仿宋简体"/>
        <charset val="134"/>
      </rPr>
      <t>表十一</t>
    </r>
  </si>
  <si>
    <r>
      <rPr>
        <sz val="20"/>
        <rFont val="方正小标宋简体"/>
        <charset val="134"/>
      </rPr>
      <t>牟定县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年社会保险基金结余执行情况表</t>
    </r>
  </si>
  <si>
    <r>
      <rPr>
        <b/>
        <sz val="14"/>
        <rFont val="Times New Roman"/>
        <charset val="134"/>
      </rPr>
      <t>2021</t>
    </r>
    <r>
      <rPr>
        <b/>
        <sz val="14"/>
        <rFont val="宋体"/>
        <charset val="134"/>
      </rPr>
      <t>年</t>
    </r>
    <r>
      <rPr>
        <b/>
        <sz val="14"/>
        <rFont val="Times New Roman"/>
        <charset val="134"/>
      </rPr>
      <t xml:space="preserve">                </t>
    </r>
    <r>
      <rPr>
        <b/>
        <sz val="14"/>
        <rFont val="宋体"/>
        <charset val="134"/>
      </rPr>
      <t>预算数</t>
    </r>
  </si>
  <si>
    <r>
      <rPr>
        <b/>
        <sz val="14"/>
        <rFont val="宋体"/>
        <charset val="134"/>
      </rPr>
      <t>执行</t>
    </r>
    <r>
      <rPr>
        <b/>
        <sz val="14"/>
        <rFont val="Times New Roman"/>
        <charset val="134"/>
      </rPr>
      <t xml:space="preserve">              </t>
    </r>
    <r>
      <rPr>
        <b/>
        <sz val="14"/>
        <rFont val="宋体"/>
        <charset val="134"/>
      </rPr>
      <t>快报数</t>
    </r>
  </si>
  <si>
    <r>
      <rPr>
        <sz val="14"/>
        <color indexed="8"/>
        <rFont val="宋体"/>
        <charset val="134"/>
      </rPr>
      <t>一、企业职工基本养老保险基金本年收支结余</t>
    </r>
  </si>
  <si>
    <r>
      <rPr>
        <sz val="14"/>
        <color indexed="8"/>
        <rFont val="宋体"/>
        <charset val="134"/>
      </rPr>
      <t>二、机关事业单位基本养老保险基金本年收支结余</t>
    </r>
  </si>
  <si>
    <r>
      <rPr>
        <sz val="14"/>
        <color indexed="8"/>
        <rFont val="宋体"/>
        <charset val="134"/>
      </rPr>
      <t>三、失业保险基金本年收支结余</t>
    </r>
  </si>
  <si>
    <r>
      <rPr>
        <sz val="14"/>
        <color indexed="8"/>
        <rFont val="宋体"/>
        <charset val="134"/>
      </rPr>
      <t>四、城镇职工基本医疗保险基金本年收支结余</t>
    </r>
  </si>
  <si>
    <r>
      <rPr>
        <sz val="14"/>
        <color indexed="8"/>
        <rFont val="宋体"/>
        <charset val="134"/>
      </rPr>
      <t>五、工伤保险基金本年收支结余</t>
    </r>
  </si>
  <si>
    <r>
      <rPr>
        <sz val="14"/>
        <color indexed="8"/>
        <rFont val="宋体"/>
        <charset val="134"/>
      </rPr>
      <t>六、生育保险基金本年收支结余（或缺口）</t>
    </r>
  </si>
  <si>
    <r>
      <rPr>
        <sz val="14"/>
        <color indexed="8"/>
        <rFont val="宋体"/>
        <charset val="134"/>
      </rPr>
      <t>七、城乡居民基本养老保险基金本年收支结余</t>
    </r>
  </si>
  <si>
    <r>
      <rPr>
        <sz val="14"/>
        <color indexed="8"/>
        <rFont val="宋体"/>
        <charset val="134"/>
      </rPr>
      <t>八、城乡居民基本医疗保险基金本年收支结余</t>
    </r>
  </si>
  <si>
    <r>
      <rPr>
        <b/>
        <sz val="14"/>
        <color indexed="8"/>
        <rFont val="Times New Roman"/>
        <charset val="134"/>
      </rPr>
      <t xml:space="preserve">        </t>
    </r>
    <r>
      <rPr>
        <b/>
        <sz val="14"/>
        <color indexed="8"/>
        <rFont val="宋体"/>
        <charset val="134"/>
      </rPr>
      <t>本年收支结余</t>
    </r>
  </si>
  <si>
    <r>
      <rPr>
        <b/>
        <sz val="14"/>
        <color indexed="8"/>
        <rFont val="Times New Roman"/>
        <charset val="134"/>
      </rPr>
      <t xml:space="preserve">        </t>
    </r>
    <r>
      <rPr>
        <b/>
        <sz val="14"/>
        <color indexed="8"/>
        <rFont val="宋体"/>
        <charset val="134"/>
      </rPr>
      <t>年末滚存结余</t>
    </r>
  </si>
  <si>
    <r>
      <rPr>
        <sz val="22"/>
        <rFont val="方正黑体简体"/>
        <charset val="134"/>
      </rPr>
      <t>社保基金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年支出执行和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年预算情况说明</t>
    </r>
  </si>
  <si>
    <r>
      <rPr>
        <b/>
        <sz val="16"/>
        <rFont val="方正楷体简体"/>
        <charset val="134"/>
      </rPr>
      <t>一、</t>
    </r>
    <r>
      <rPr>
        <b/>
        <sz val="16"/>
        <rFont val="Times New Roman"/>
        <charset val="134"/>
      </rPr>
      <t>2020</t>
    </r>
    <r>
      <rPr>
        <b/>
        <sz val="16"/>
        <rFont val="方正楷体简体"/>
        <charset val="134"/>
      </rPr>
      <t>年社会保险基金预算执行情况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（一）收入情况：全县社会保险基金预算收入</t>
    </r>
    <r>
      <rPr>
        <sz val="16"/>
        <rFont val="Times New Roman"/>
        <charset val="134"/>
      </rPr>
      <t>22582</t>
    </r>
    <r>
      <rPr>
        <sz val="16"/>
        <rFont val="方正仿宋简体"/>
        <charset val="134"/>
      </rPr>
      <t>万元，完成年初预算数</t>
    </r>
    <r>
      <rPr>
        <sz val="16"/>
        <rFont val="Times New Roman"/>
        <charset val="134"/>
      </rPr>
      <t>23218</t>
    </r>
    <r>
      <rPr>
        <sz val="16"/>
        <rFont val="方正仿宋简体"/>
        <charset val="134"/>
      </rPr>
      <t>万元的</t>
    </r>
    <r>
      <rPr>
        <sz val="16"/>
        <rFont val="Times New Roman"/>
        <charset val="134"/>
      </rPr>
      <t>97.3%</t>
    </r>
    <r>
      <rPr>
        <sz val="16"/>
        <rFont val="方正仿宋简体"/>
        <charset val="134"/>
      </rPr>
      <t>，比上年决算数</t>
    </r>
    <r>
      <rPr>
        <sz val="16"/>
        <rFont val="Times New Roman"/>
        <charset val="134"/>
      </rPr>
      <t>23519</t>
    </r>
    <r>
      <rPr>
        <sz val="16"/>
        <rFont val="方正仿宋简体"/>
        <charset val="134"/>
      </rPr>
      <t>减收</t>
    </r>
    <r>
      <rPr>
        <sz val="16"/>
        <rFont val="Times New Roman"/>
        <charset val="134"/>
      </rPr>
      <t>937</t>
    </r>
    <r>
      <rPr>
        <sz val="16"/>
        <rFont val="方正仿宋简体"/>
        <charset val="134"/>
      </rPr>
      <t>万元，减少</t>
    </r>
    <r>
      <rPr>
        <sz val="16"/>
        <rFont val="Times New Roman"/>
        <charset val="134"/>
      </rPr>
      <t>3.98%</t>
    </r>
    <r>
      <rPr>
        <sz val="16"/>
        <rFont val="方正仿宋简体"/>
        <charset val="134"/>
      </rPr>
      <t>。加上上级补助收入</t>
    </r>
    <r>
      <rPr>
        <sz val="16"/>
        <rFont val="Times New Roman"/>
        <charset val="134"/>
      </rPr>
      <t>4373</t>
    </r>
    <r>
      <rPr>
        <sz val="16"/>
        <rFont val="方正仿宋简体"/>
        <charset val="134"/>
      </rPr>
      <t>万元，上年结余</t>
    </r>
    <r>
      <rPr>
        <sz val="16"/>
        <rFont val="Times New Roman"/>
        <charset val="134"/>
      </rPr>
      <t>28027</t>
    </r>
    <r>
      <rPr>
        <sz val="16"/>
        <rFont val="方正仿宋简体"/>
        <charset val="134"/>
      </rPr>
      <t>万元，收入总计</t>
    </r>
    <r>
      <rPr>
        <sz val="16"/>
        <rFont val="Times New Roman"/>
        <charset val="134"/>
      </rPr>
      <t>54982</t>
    </r>
    <r>
      <rPr>
        <sz val="16"/>
        <rFont val="方正仿宋简体"/>
        <charset val="134"/>
      </rPr>
      <t>万元。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（二）支出情况：全县社会保险基金预算支出</t>
    </r>
    <r>
      <rPr>
        <sz val="16"/>
        <rFont val="Times New Roman"/>
        <charset val="134"/>
      </rPr>
      <t>22626</t>
    </r>
    <r>
      <rPr>
        <sz val="16"/>
        <rFont val="方正仿宋简体"/>
        <charset val="134"/>
      </rPr>
      <t>万元，完成年初预算数</t>
    </r>
    <r>
      <rPr>
        <sz val="16"/>
        <rFont val="Times New Roman"/>
        <charset val="134"/>
      </rPr>
      <t>22351</t>
    </r>
    <r>
      <rPr>
        <sz val="16"/>
        <rFont val="方正仿宋简体"/>
        <charset val="134"/>
      </rPr>
      <t>万元的</t>
    </r>
    <r>
      <rPr>
        <sz val="16"/>
        <rFont val="Times New Roman"/>
        <charset val="134"/>
      </rPr>
      <t>101.23%</t>
    </r>
    <r>
      <rPr>
        <sz val="16"/>
        <rFont val="方正仿宋简体"/>
        <charset val="134"/>
      </rPr>
      <t>，比上年决算数</t>
    </r>
    <r>
      <rPr>
        <sz val="16"/>
        <rFont val="Times New Roman"/>
        <charset val="134"/>
      </rPr>
      <t>20861</t>
    </r>
    <r>
      <rPr>
        <sz val="16"/>
        <rFont val="方正仿宋简体"/>
        <charset val="134"/>
      </rPr>
      <t>万元增支</t>
    </r>
    <r>
      <rPr>
        <sz val="16"/>
        <rFont val="Times New Roman"/>
        <charset val="134"/>
      </rPr>
      <t>1765</t>
    </r>
    <r>
      <rPr>
        <sz val="16"/>
        <rFont val="方正仿宋简体"/>
        <charset val="134"/>
      </rPr>
      <t>万元，增长</t>
    </r>
    <r>
      <rPr>
        <sz val="16"/>
        <rFont val="Times New Roman"/>
        <charset val="134"/>
      </rPr>
      <t>8.46%</t>
    </r>
    <r>
      <rPr>
        <sz val="16"/>
        <rFont val="方正仿宋简体"/>
        <charset val="134"/>
      </rPr>
      <t>。加上上解支出</t>
    </r>
    <r>
      <rPr>
        <sz val="16"/>
        <rFont val="Times New Roman"/>
        <charset val="134"/>
      </rPr>
      <t>4623</t>
    </r>
    <r>
      <rPr>
        <sz val="16"/>
        <rFont val="方正仿宋简体"/>
        <charset val="134"/>
      </rPr>
      <t>万元，支出总计</t>
    </r>
    <r>
      <rPr>
        <sz val="16"/>
        <rFont val="Times New Roman"/>
        <charset val="134"/>
      </rPr>
      <t>27249</t>
    </r>
    <r>
      <rPr>
        <sz val="16"/>
        <rFont val="方正仿宋简体"/>
        <charset val="134"/>
      </rPr>
      <t>元，收支相抵后滚存结余</t>
    </r>
    <r>
      <rPr>
        <sz val="16"/>
        <rFont val="Times New Roman"/>
        <charset val="134"/>
      </rPr>
      <t>27734</t>
    </r>
    <r>
      <rPr>
        <sz val="16"/>
        <rFont val="方正仿宋简体"/>
        <charset val="134"/>
      </rPr>
      <t>万元。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社会保险基金保值增值情况：按照与银行签订的保值增值合作协议，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年度共实现存款利息收入</t>
    </r>
    <r>
      <rPr>
        <sz val="16"/>
        <rFont val="Times New Roman"/>
        <charset val="134"/>
      </rPr>
      <t>125</t>
    </r>
    <r>
      <rPr>
        <sz val="16"/>
        <rFont val="方正仿宋简体"/>
        <charset val="134"/>
      </rPr>
      <t>万元。</t>
    </r>
    <r>
      <rPr>
        <sz val="16"/>
        <rFont val="Times New Roman"/>
        <charset val="134"/>
      </rPr>
      <t xml:space="preserve">                                                                                   </t>
    </r>
    <r>
      <rPr>
        <b/>
        <sz val="16"/>
        <rFont val="方正楷体简体"/>
        <charset val="134"/>
      </rPr>
      <t>二、</t>
    </r>
    <r>
      <rPr>
        <b/>
        <sz val="16"/>
        <rFont val="Times New Roman"/>
        <charset val="134"/>
      </rPr>
      <t>2021</t>
    </r>
    <r>
      <rPr>
        <b/>
        <sz val="16"/>
        <rFont val="方正楷体简体"/>
        <charset val="134"/>
      </rPr>
      <t>年社会保险基金预算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（一）收入安排情况：社会保险基金预算收入</t>
    </r>
    <r>
      <rPr>
        <sz val="16"/>
        <rFont val="Times New Roman"/>
        <charset val="134"/>
      </rPr>
      <t>24053</t>
    </r>
    <r>
      <rPr>
        <sz val="16"/>
        <rFont val="方正仿宋简体"/>
        <charset val="134"/>
      </rPr>
      <t>万元，比上年决算数</t>
    </r>
    <r>
      <rPr>
        <sz val="16"/>
        <rFont val="Times New Roman"/>
        <charset val="134"/>
      </rPr>
      <t>22582</t>
    </r>
    <r>
      <rPr>
        <sz val="16"/>
        <rFont val="方正仿宋简体"/>
        <charset val="134"/>
      </rPr>
      <t>万元增长</t>
    </r>
    <r>
      <rPr>
        <sz val="16"/>
        <rFont val="Times New Roman"/>
        <charset val="134"/>
      </rPr>
      <t>37.4%</t>
    </r>
    <r>
      <rPr>
        <sz val="16"/>
        <rFont val="方正仿宋简体"/>
        <charset val="134"/>
      </rPr>
      <t>。加上上级专项补助收入</t>
    </r>
    <r>
      <rPr>
        <sz val="16"/>
        <rFont val="Times New Roman"/>
        <charset val="134"/>
      </rPr>
      <t>7131</t>
    </r>
    <r>
      <rPr>
        <sz val="16"/>
        <rFont val="方正仿宋简体"/>
        <charset val="134"/>
      </rPr>
      <t>万元，上年结余</t>
    </r>
    <r>
      <rPr>
        <sz val="16"/>
        <rFont val="Times New Roman"/>
        <charset val="134"/>
      </rPr>
      <t>27734</t>
    </r>
    <r>
      <rPr>
        <sz val="16"/>
        <rFont val="方正仿宋简体"/>
        <charset val="134"/>
      </rPr>
      <t>万元，收入总计</t>
    </r>
    <r>
      <rPr>
        <sz val="16"/>
        <rFont val="Times New Roman"/>
        <charset val="134"/>
      </rPr>
      <t>58918</t>
    </r>
    <r>
      <rPr>
        <sz val="16"/>
        <rFont val="方正仿宋简体"/>
        <charset val="134"/>
      </rPr>
      <t>万元。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（二）支出安排情况：社会保险基金预算支出</t>
    </r>
    <r>
      <rPr>
        <sz val="16"/>
        <rFont val="Times New Roman"/>
        <charset val="134"/>
      </rPr>
      <t>23957</t>
    </r>
    <r>
      <rPr>
        <sz val="16"/>
        <rFont val="方正仿宋简体"/>
        <charset val="134"/>
      </rPr>
      <t>万元，比上年决算数</t>
    </r>
    <r>
      <rPr>
        <sz val="16"/>
        <rFont val="Times New Roman"/>
        <charset val="134"/>
      </rPr>
      <t>22626</t>
    </r>
    <r>
      <rPr>
        <sz val="16"/>
        <rFont val="方正仿宋简体"/>
        <charset val="134"/>
      </rPr>
      <t>万元增长</t>
    </r>
    <r>
      <rPr>
        <sz val="16"/>
        <rFont val="Times New Roman"/>
        <charset val="134"/>
      </rPr>
      <t>5.9%</t>
    </r>
    <r>
      <rPr>
        <sz val="16"/>
        <rFont val="方正仿宋简体"/>
        <charset val="134"/>
      </rPr>
      <t>。加上上解支出</t>
    </r>
    <r>
      <rPr>
        <sz val="16"/>
        <rFont val="Times New Roman"/>
        <charset val="134"/>
      </rPr>
      <t>5764</t>
    </r>
    <r>
      <rPr>
        <sz val="16"/>
        <rFont val="方正仿宋简体"/>
        <charset val="134"/>
      </rPr>
      <t>万元，支出总计</t>
    </r>
    <r>
      <rPr>
        <sz val="16"/>
        <rFont val="Times New Roman"/>
        <charset val="134"/>
      </rPr>
      <t>29721</t>
    </r>
    <r>
      <rPr>
        <sz val="16"/>
        <rFont val="方正仿宋简体"/>
        <charset val="134"/>
      </rPr>
      <t>万元。收支相抵，预计年末滚存结余</t>
    </r>
    <r>
      <rPr>
        <sz val="16"/>
        <rFont val="Times New Roman"/>
        <charset val="134"/>
      </rPr>
      <t>29197</t>
    </r>
    <r>
      <rPr>
        <sz val="16"/>
        <rFont val="方正仿宋简体"/>
        <charset val="134"/>
      </rPr>
      <t>万元。</t>
    </r>
  </si>
  <si>
    <r>
      <rPr>
        <sz val="16"/>
        <rFont val="方正仿宋简体"/>
        <charset val="134"/>
      </rPr>
      <t>表十二</t>
    </r>
  </si>
  <si>
    <r>
      <rPr>
        <sz val="22"/>
        <color indexed="8"/>
        <rFont val="方正黑体简体"/>
        <charset val="134"/>
      </rPr>
      <t>牟定县</t>
    </r>
    <r>
      <rPr>
        <sz val="22"/>
        <color indexed="8"/>
        <rFont val="Times New Roman"/>
        <charset val="134"/>
      </rPr>
      <t>2021</t>
    </r>
    <r>
      <rPr>
        <sz val="22"/>
        <color indexed="8"/>
        <rFont val="方正黑体简体"/>
        <charset val="134"/>
      </rPr>
      <t>年政府债务限额和余额预算情况表</t>
    </r>
  </si>
  <si>
    <r>
      <rPr>
        <sz val="16"/>
        <color indexed="8"/>
        <rFont val="Times New Roman"/>
        <charset val="134"/>
      </rPr>
      <t> </t>
    </r>
    <r>
      <rPr>
        <sz val="16"/>
        <color indexed="8"/>
        <rFont val="方正仿宋简体"/>
        <charset val="134"/>
      </rPr>
      <t>单位：万元</t>
    </r>
  </si>
  <si>
    <r>
      <rPr>
        <b/>
        <sz val="14"/>
        <color indexed="8"/>
        <rFont val="宋体"/>
        <charset val="134"/>
      </rPr>
      <t>项</t>
    </r>
    <r>
      <rPr>
        <b/>
        <sz val="14"/>
        <color indexed="8"/>
        <rFont val="Times New Roman"/>
        <charset val="134"/>
      </rPr>
      <t xml:space="preserve">         </t>
    </r>
    <r>
      <rPr>
        <b/>
        <sz val="14"/>
        <color indexed="8"/>
        <rFont val="宋体"/>
        <charset val="134"/>
      </rPr>
      <t>目</t>
    </r>
  </si>
  <si>
    <r>
      <rPr>
        <b/>
        <sz val="14"/>
        <color rgb="FF000000"/>
        <rFont val="Times New Roman"/>
        <charset val="134"/>
      </rPr>
      <t>2019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</t>
    </r>
    <r>
      <rPr>
        <b/>
        <sz val="14"/>
        <color rgb="FF000000"/>
        <rFont val="宋体"/>
        <charset val="134"/>
      </rPr>
      <t>决算数</t>
    </r>
  </si>
  <si>
    <r>
      <rPr>
        <b/>
        <sz val="14"/>
        <color rgb="FF000000"/>
        <rFont val="Times New Roman"/>
        <charset val="134"/>
      </rPr>
      <t>2020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</t>
    </r>
    <r>
      <rPr>
        <b/>
        <sz val="14"/>
        <color rgb="FF000000"/>
        <rFont val="宋体"/>
        <charset val="134"/>
      </rPr>
      <t>执行数</t>
    </r>
  </si>
  <si>
    <r>
      <rPr>
        <b/>
        <sz val="14"/>
        <color rgb="FF000000"/>
        <rFont val="Times New Roman"/>
        <charset val="134"/>
      </rPr>
      <t>2021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</t>
    </r>
    <r>
      <rPr>
        <b/>
        <sz val="14"/>
        <color rgb="FF000000"/>
        <rFont val="宋体"/>
        <charset val="134"/>
      </rPr>
      <t>预算数</t>
    </r>
  </si>
  <si>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执行数比上年决算数增长</t>
    </r>
    <r>
      <rPr>
        <b/>
        <sz val="14"/>
        <rFont val="Times New Roman"/>
        <charset val="134"/>
      </rPr>
      <t>%</t>
    </r>
  </si>
  <si>
    <r>
      <rPr>
        <b/>
        <sz val="14"/>
        <rFont val="Times New Roman"/>
        <charset val="134"/>
      </rPr>
      <t>2021</t>
    </r>
    <r>
      <rPr>
        <b/>
        <sz val="14"/>
        <rFont val="宋体"/>
        <charset val="134"/>
      </rPr>
      <t>年预算数比上年决算数增长</t>
    </r>
    <r>
      <rPr>
        <b/>
        <sz val="14"/>
        <rFont val="Times New Roman"/>
        <charset val="134"/>
      </rPr>
      <t>%</t>
    </r>
  </si>
  <si>
    <r>
      <rPr>
        <b/>
        <sz val="14"/>
        <color indexed="8"/>
        <rFont val="宋体"/>
        <charset val="134"/>
      </rPr>
      <t>一般债务</t>
    </r>
  </si>
  <si>
    <t>一、上年末地方政府一般债务余额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</si>
  <si>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上年末地方一般债务余额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</si>
  <si>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调增上年一般债务余额</t>
    </r>
  </si>
  <si>
    <t>二、当年末地方政府一般债务余额限额</t>
  </si>
  <si>
    <t>三、当年地方政府一般债务发行额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</si>
  <si>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发行新增一般债券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</si>
  <si>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发行再融资一般债券</t>
    </r>
  </si>
  <si>
    <r>
      <rPr>
        <sz val="11"/>
        <color indexed="8"/>
        <rFont val="Times New Roman"/>
        <charset val="134"/>
      </rPr>
      <t>3.</t>
    </r>
    <r>
      <rPr>
        <sz val="11"/>
        <color indexed="8"/>
        <rFont val="宋体"/>
        <charset val="134"/>
      </rPr>
      <t>发行置换一般债券</t>
    </r>
  </si>
  <si>
    <t>四、当年地方政府一般债务还本额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</si>
  <si>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一般债务置换、再融资债券还本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</si>
  <si>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一般债务其他资金还本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宋体"/>
        <charset val="134"/>
      </rPr>
      <t>外债）</t>
    </r>
  </si>
  <si>
    <t>五、当年末地方政府一般债务余额</t>
  </si>
  <si>
    <t>专项债务</t>
  </si>
  <si>
    <t>一、上年末地方政府专项债务余额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</si>
  <si>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上年末地方专项债务余额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</si>
  <si>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调增上年专项债务余额</t>
    </r>
  </si>
  <si>
    <t>二、当年末地方政府专项债务余额限额</t>
  </si>
  <si>
    <t>三、当年地方政府专项债务发行额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</si>
  <si>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发行新增专项债券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</si>
  <si>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发行再融资专项债券</t>
    </r>
  </si>
  <si>
    <r>
      <rPr>
        <sz val="11"/>
        <color indexed="8"/>
        <rFont val="Times New Roman"/>
        <charset val="134"/>
      </rPr>
      <t>3.</t>
    </r>
    <r>
      <rPr>
        <sz val="11"/>
        <color indexed="8"/>
        <rFont val="宋体"/>
        <charset val="134"/>
      </rPr>
      <t>发行置换专项债券</t>
    </r>
  </si>
  <si>
    <t>四、当年地方政府专项债务还本额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</si>
  <si>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专项债务置换、再融资债券还本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</si>
  <si>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专项债务其他资金还本</t>
    </r>
  </si>
  <si>
    <t>五、当年末地方政府专项债务余额</t>
  </si>
  <si>
    <r>
      <rPr>
        <b/>
        <sz val="14"/>
        <color indexed="8"/>
        <rFont val="宋体"/>
        <charset val="134"/>
      </rPr>
      <t>合</t>
    </r>
    <r>
      <rPr>
        <b/>
        <sz val="14"/>
        <color indexed="8"/>
        <rFont val="Times New Roman"/>
        <charset val="134"/>
      </rPr>
      <t xml:space="preserve">   </t>
    </r>
    <r>
      <rPr>
        <b/>
        <sz val="14"/>
        <color indexed="8"/>
        <rFont val="宋体"/>
        <charset val="134"/>
      </rPr>
      <t>计</t>
    </r>
  </si>
  <si>
    <t>一、上年末地方政府债务余额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</si>
  <si>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上年末地方政府债务余额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</si>
  <si>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调增上年政府债务余额</t>
    </r>
  </si>
  <si>
    <t>二、当年末地方政府债务余额限额</t>
  </si>
  <si>
    <t>三、当年地方政府债务发行额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</si>
  <si>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发行新增政府债券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</si>
  <si>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发行再融资债券</t>
    </r>
  </si>
  <si>
    <r>
      <rPr>
        <sz val="11"/>
        <color indexed="8"/>
        <rFont val="Times New Roman"/>
        <charset val="134"/>
      </rPr>
      <t>3.</t>
    </r>
    <r>
      <rPr>
        <sz val="11"/>
        <color indexed="8"/>
        <rFont val="宋体"/>
        <charset val="134"/>
      </rPr>
      <t>发行置换债券</t>
    </r>
  </si>
  <si>
    <t>四、当年地方政府债务还本额</t>
  </si>
  <si>
    <r>
      <rPr>
        <sz val="11"/>
        <color indexed="8"/>
        <rFont val="Times New Roman"/>
        <charset val="134"/>
      </rPr>
      <t>1.</t>
    </r>
    <r>
      <rPr>
        <sz val="11"/>
        <color indexed="8"/>
        <rFont val="宋体"/>
        <charset val="134"/>
      </rPr>
      <t>政府债务置换、再融资债券还本</t>
    </r>
  </si>
  <si>
    <r>
      <rPr>
        <sz val="11"/>
        <color indexed="8"/>
        <rFont val="Times New Roman"/>
        <charset val="134"/>
      </rPr>
      <t>2.</t>
    </r>
    <r>
      <rPr>
        <sz val="11"/>
        <color indexed="8"/>
        <rFont val="宋体"/>
        <charset val="134"/>
      </rPr>
      <t>政府债务其他资金还本</t>
    </r>
  </si>
  <si>
    <t>五、当年末地方政府债务余额</t>
  </si>
  <si>
    <r>
      <rPr>
        <sz val="16"/>
        <color rgb="FF000000"/>
        <rFont val="方正仿宋简体"/>
        <charset val="134"/>
      </rPr>
      <t>表十三</t>
    </r>
  </si>
  <si>
    <r>
      <rPr>
        <sz val="20"/>
        <color rgb="FF000000"/>
        <rFont val="方正小标宋简体"/>
        <charset val="134"/>
      </rPr>
      <t>牟定县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宋体"/>
        <charset val="134"/>
      </rPr>
      <t>年</t>
    </r>
    <r>
      <rPr>
        <sz val="20"/>
        <color rgb="FF000000"/>
        <rFont val="方正小标宋简体"/>
        <charset val="134"/>
      </rPr>
      <t>地方政府债务投向情况表</t>
    </r>
  </si>
  <si>
    <r>
      <rPr>
        <b/>
        <sz val="14"/>
        <color indexed="8"/>
        <rFont val="宋体"/>
        <charset val="134"/>
      </rPr>
      <t>项</t>
    </r>
    <r>
      <rPr>
        <b/>
        <sz val="14"/>
        <color indexed="8"/>
        <rFont val="Times New Roman"/>
        <charset val="134"/>
      </rPr>
      <t xml:space="preserve">    </t>
    </r>
    <r>
      <rPr>
        <b/>
        <sz val="14"/>
        <color indexed="8"/>
        <rFont val="宋体"/>
        <charset val="134"/>
      </rPr>
      <t>目</t>
    </r>
  </si>
  <si>
    <r>
      <rPr>
        <b/>
        <sz val="14"/>
        <color rgb="FF000000"/>
        <rFont val="Times New Roman"/>
        <charset val="134"/>
      </rPr>
      <t>2019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              </t>
    </r>
    <r>
      <rPr>
        <b/>
        <sz val="14"/>
        <color rgb="FF000000"/>
        <rFont val="宋体"/>
        <charset val="134"/>
      </rPr>
      <t>执行快报数</t>
    </r>
  </si>
  <si>
    <r>
      <rPr>
        <b/>
        <sz val="14"/>
        <color rgb="FF000000"/>
        <rFont val="Times New Roman"/>
        <charset val="134"/>
      </rPr>
      <t>2020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                                      </t>
    </r>
    <r>
      <rPr>
        <b/>
        <sz val="14"/>
        <color rgb="FF000000"/>
        <rFont val="宋体"/>
        <charset val="134"/>
      </rPr>
      <t>执行快报数</t>
    </r>
  </si>
  <si>
    <r>
      <rPr>
        <b/>
        <sz val="14"/>
        <color indexed="8"/>
        <rFont val="Times New Roman"/>
        <charset val="134"/>
      </rPr>
      <t>2021</t>
    </r>
    <r>
      <rPr>
        <b/>
        <sz val="14"/>
        <color indexed="8"/>
        <rFont val="宋体"/>
        <charset val="134"/>
      </rPr>
      <t>年预算数</t>
    </r>
  </si>
  <si>
    <r>
      <rPr>
        <b/>
        <sz val="14"/>
        <color rgb="FF000000"/>
        <rFont val="宋体"/>
        <charset val="134"/>
      </rPr>
      <t>较</t>
    </r>
    <r>
      <rPr>
        <b/>
        <sz val="14"/>
        <color rgb="FF000000"/>
        <rFont val="Times New Roman"/>
        <charset val="134"/>
      </rPr>
      <t>2020</t>
    </r>
    <r>
      <rPr>
        <b/>
        <sz val="14"/>
        <color rgb="FF000000"/>
        <rFont val="宋体"/>
        <charset val="134"/>
      </rPr>
      <t>年</t>
    </r>
    <r>
      <rPr>
        <b/>
        <sz val="14"/>
        <color rgb="FF000000"/>
        <rFont val="Times New Roman"/>
        <charset val="134"/>
      </rPr>
      <t xml:space="preserve">              </t>
    </r>
    <r>
      <rPr>
        <b/>
        <sz val="14"/>
        <color rgb="FF000000"/>
        <rFont val="宋体"/>
        <charset val="134"/>
      </rPr>
      <t>增减变化</t>
    </r>
    <r>
      <rPr>
        <b/>
        <sz val="14"/>
        <color rgb="FF000000"/>
        <rFont val="Times New Roman"/>
        <charset val="134"/>
      </rPr>
      <t>%</t>
    </r>
  </si>
  <si>
    <r>
      <rPr>
        <b/>
        <sz val="11"/>
        <color indexed="8"/>
        <rFont val="宋体"/>
        <charset val="134"/>
      </rPr>
      <t>一、基础设施</t>
    </r>
  </si>
  <si>
    <t>——</t>
  </si>
  <si>
    <r>
      <rPr>
        <sz val="11"/>
        <color indexed="8"/>
        <rFont val="Times New Roman"/>
        <charset val="134"/>
      </rPr>
      <t xml:space="preserve">    1</t>
    </r>
    <r>
      <rPr>
        <sz val="11"/>
        <color indexed="8"/>
        <rFont val="宋体"/>
        <charset val="134"/>
      </rPr>
      <t>、铁路（不含城市轨道交通）</t>
    </r>
  </si>
  <si>
    <r>
      <rPr>
        <sz val="11"/>
        <color indexed="8"/>
        <rFont val="Times New Roman"/>
        <charset val="134"/>
      </rPr>
      <t xml:space="preserve">    2</t>
    </r>
    <r>
      <rPr>
        <sz val="11"/>
        <color indexed="8"/>
        <rFont val="宋体"/>
        <charset val="134"/>
      </rPr>
      <t>、公路</t>
    </r>
  </si>
  <si>
    <r>
      <rPr>
        <sz val="11"/>
        <color indexed="8"/>
        <rFont val="Times New Roman"/>
        <charset val="134"/>
      </rPr>
      <t xml:space="preserve">    3</t>
    </r>
    <r>
      <rPr>
        <sz val="11"/>
        <color indexed="8"/>
        <rFont val="宋体"/>
        <charset val="134"/>
      </rPr>
      <t>、机场</t>
    </r>
  </si>
  <si>
    <r>
      <rPr>
        <sz val="11"/>
        <color indexed="8"/>
        <rFont val="Times New Roman"/>
        <charset val="134"/>
      </rPr>
      <t xml:space="preserve">    4</t>
    </r>
    <r>
      <rPr>
        <sz val="11"/>
        <color indexed="8"/>
        <rFont val="宋体"/>
        <charset val="134"/>
      </rPr>
      <t>、市政建设</t>
    </r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</si>
  <si>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其中：轨道交通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</si>
  <si>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道路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</si>
  <si>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地下管线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</si>
  <si>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停车场</t>
    </r>
  </si>
  <si>
    <r>
      <rPr>
        <b/>
        <sz val="11"/>
        <color indexed="8"/>
        <rFont val="宋体"/>
        <charset val="134"/>
      </rPr>
      <t>二、土地储备</t>
    </r>
  </si>
  <si>
    <r>
      <rPr>
        <b/>
        <sz val="11"/>
        <color indexed="8"/>
        <rFont val="宋体"/>
        <charset val="134"/>
      </rPr>
      <t>三、保障性住房</t>
    </r>
  </si>
  <si>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宋体"/>
        <charset val="134"/>
      </rPr>
      <t>其中：廉租房</t>
    </r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</si>
  <si>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公共租赁住房</t>
    </r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</si>
  <si>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棚户区改造</t>
    </r>
  </si>
  <si>
    <r>
      <rPr>
        <b/>
        <sz val="11"/>
        <color indexed="8"/>
        <rFont val="宋体"/>
        <charset val="134"/>
      </rPr>
      <t>四、生态建设和环境保护</t>
    </r>
  </si>
  <si>
    <r>
      <rPr>
        <b/>
        <sz val="11"/>
        <color indexed="8"/>
        <rFont val="宋体"/>
        <charset val="134"/>
      </rPr>
      <t>五、社会事业</t>
    </r>
  </si>
  <si>
    <r>
      <rPr>
        <sz val="11"/>
        <color indexed="8"/>
        <rFont val="Times New Roman"/>
        <charset val="134"/>
      </rPr>
      <t xml:space="preserve">   1</t>
    </r>
    <r>
      <rPr>
        <sz val="11"/>
        <color indexed="8"/>
        <rFont val="宋体"/>
        <charset val="134"/>
      </rPr>
      <t>、医院建设</t>
    </r>
  </si>
  <si>
    <r>
      <rPr>
        <b/>
        <sz val="11"/>
        <color indexed="8"/>
        <rFont val="宋体"/>
        <charset val="134"/>
      </rPr>
      <t>六、农林水利建设</t>
    </r>
  </si>
  <si>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宋体"/>
        <charset val="134"/>
      </rPr>
      <t>其中：农业及农村建设</t>
    </r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</si>
  <si>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水利建设</t>
    </r>
  </si>
  <si>
    <r>
      <rPr>
        <b/>
        <sz val="11"/>
        <color indexed="8"/>
        <rFont val="宋体"/>
        <charset val="134"/>
      </rPr>
      <t>七、其他</t>
    </r>
  </si>
  <si>
    <r>
      <rPr>
        <b/>
        <sz val="11"/>
        <color indexed="8"/>
        <rFont val="宋体"/>
        <charset val="134"/>
      </rPr>
      <t>合计</t>
    </r>
  </si>
  <si>
    <r>
      <rPr>
        <sz val="22"/>
        <rFont val="方正黑体简体"/>
        <charset val="134"/>
      </rPr>
      <t>地方政府债务</t>
    </r>
    <r>
      <rPr>
        <sz val="22"/>
        <rFont val="Times New Roman"/>
        <charset val="134"/>
      </rPr>
      <t>2020</t>
    </r>
    <r>
      <rPr>
        <sz val="22"/>
        <rFont val="方正黑体简体"/>
        <charset val="134"/>
      </rPr>
      <t>年支出执行和</t>
    </r>
    <r>
      <rPr>
        <sz val="22"/>
        <rFont val="Times New Roman"/>
        <charset val="134"/>
      </rPr>
      <t>2021</t>
    </r>
    <r>
      <rPr>
        <sz val="22"/>
        <rFont val="方正黑体简体"/>
        <charset val="134"/>
      </rPr>
      <t>年预算情况说明</t>
    </r>
  </si>
  <si>
    <r>
      <rPr>
        <sz val="16"/>
        <rFont val="Times New Roman"/>
        <charset val="134"/>
      </rPr>
      <t>1.</t>
    </r>
    <r>
      <rPr>
        <sz val="16"/>
        <rFont val="方正仿宋简体"/>
        <charset val="134"/>
      </rPr>
      <t>经州财政局核定批准，牟定县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年度地方政府债务限额</t>
    </r>
    <r>
      <rPr>
        <sz val="16"/>
        <rFont val="Times New Roman"/>
        <charset val="134"/>
      </rPr>
      <t>14.98</t>
    </r>
    <r>
      <rPr>
        <sz val="16"/>
        <rFont val="方正仿宋简体"/>
        <charset val="134"/>
      </rPr>
      <t>亿元，其中：一般债务限额</t>
    </r>
    <r>
      <rPr>
        <sz val="16"/>
        <rFont val="Times New Roman"/>
        <charset val="134"/>
      </rPr>
      <t>12.64</t>
    </r>
    <r>
      <rPr>
        <sz val="16"/>
        <rFont val="方正仿宋简体"/>
        <charset val="134"/>
      </rPr>
      <t>亿元（内债</t>
    </r>
    <r>
      <rPr>
        <sz val="16"/>
        <rFont val="Times New Roman"/>
        <charset val="134"/>
      </rPr>
      <t>12.56</t>
    </r>
    <r>
      <rPr>
        <sz val="16"/>
        <rFont val="方正仿宋简体"/>
        <charset val="134"/>
      </rPr>
      <t>亿元、外债</t>
    </r>
    <r>
      <rPr>
        <sz val="16"/>
        <rFont val="Times New Roman"/>
        <charset val="134"/>
      </rPr>
      <t>0.08</t>
    </r>
    <r>
      <rPr>
        <sz val="16"/>
        <rFont val="方正仿宋简体"/>
        <charset val="134"/>
      </rPr>
      <t>亿元）；专项债务限额</t>
    </r>
    <r>
      <rPr>
        <sz val="16"/>
        <rFont val="Times New Roman"/>
        <charset val="134"/>
      </rPr>
      <t>2.34</t>
    </r>
    <r>
      <rPr>
        <sz val="16"/>
        <rFont val="方正仿宋简体"/>
        <charset val="134"/>
      </rPr>
      <t>亿元。州级核定的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年末地方政府债务限额</t>
    </r>
    <r>
      <rPr>
        <sz val="16"/>
        <rFont val="Times New Roman"/>
        <charset val="134"/>
      </rPr>
      <t>14.98</t>
    </r>
    <r>
      <rPr>
        <sz val="16"/>
        <rFont val="方正仿宋简体"/>
        <charset val="134"/>
      </rPr>
      <t>亿元构成为：以</t>
    </r>
    <r>
      <rPr>
        <sz val="16"/>
        <rFont val="Times New Roman"/>
        <charset val="134"/>
      </rPr>
      <t>2018</t>
    </r>
    <r>
      <rPr>
        <sz val="16"/>
        <rFont val="方正仿宋简体"/>
        <charset val="134"/>
      </rPr>
      <t>年底州级调整后核定我县的一类债务限额</t>
    </r>
    <r>
      <rPr>
        <sz val="16"/>
        <rFont val="Times New Roman"/>
        <charset val="134"/>
      </rPr>
      <t>13.18</t>
    </r>
    <r>
      <rPr>
        <sz val="16"/>
        <rFont val="方正仿宋简体"/>
        <charset val="134"/>
      </rPr>
      <t>亿元元为基数，加上州级核定我县</t>
    </r>
    <r>
      <rPr>
        <sz val="16"/>
        <rFont val="Times New Roman"/>
        <charset val="134"/>
      </rPr>
      <t>2019</t>
    </r>
    <r>
      <rPr>
        <sz val="16"/>
        <rFont val="方正仿宋简体"/>
        <charset val="134"/>
      </rPr>
      <t>年新增专项债券转贷额度</t>
    </r>
    <r>
      <rPr>
        <sz val="16"/>
        <rFont val="Times New Roman"/>
        <charset val="134"/>
      </rPr>
      <t>1.8</t>
    </r>
    <r>
      <rPr>
        <sz val="16"/>
        <rFont val="方正仿宋简体"/>
        <charset val="134"/>
      </rPr>
      <t>亿元（内债）。</t>
    </r>
    <r>
      <rPr>
        <sz val="16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2.</t>
    </r>
    <r>
      <rPr>
        <sz val="16"/>
        <rFont val="方正仿宋简体"/>
        <charset val="134"/>
      </rPr>
      <t>截止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年底，牟定县政府债务余额</t>
    </r>
    <r>
      <rPr>
        <sz val="16"/>
        <rFont val="Times New Roman"/>
        <charset val="134"/>
      </rPr>
      <t>12</t>
    </r>
    <r>
      <rPr>
        <sz val="16"/>
        <rFont val="方正仿宋简体"/>
        <charset val="134"/>
      </rPr>
      <t>亿元，其中：一般债务余额</t>
    </r>
    <r>
      <rPr>
        <sz val="16"/>
        <rFont val="Times New Roman"/>
        <charset val="134"/>
      </rPr>
      <t>9.7</t>
    </r>
    <r>
      <rPr>
        <sz val="16"/>
        <rFont val="方正仿宋简体"/>
        <charset val="134"/>
      </rPr>
      <t>亿元，专项债务余额</t>
    </r>
    <r>
      <rPr>
        <sz val="16"/>
        <rFont val="Times New Roman"/>
        <charset val="134"/>
      </rPr>
      <t>2.3</t>
    </r>
    <r>
      <rPr>
        <sz val="16"/>
        <rFont val="方正仿宋简体"/>
        <charset val="134"/>
      </rPr>
      <t>亿元。</t>
    </r>
    <r>
      <rPr>
        <sz val="16"/>
        <rFont val="Times New Roman"/>
        <charset val="134"/>
      </rPr>
      <t xml:space="preserve">
3.</t>
    </r>
    <r>
      <rPr>
        <sz val="16"/>
        <rFont val="方正仿宋简体"/>
        <charset val="134"/>
      </rPr>
      <t>新增政府债券安排使用情况。</t>
    </r>
    <r>
      <rPr>
        <sz val="16"/>
        <rFont val="Times New Roman"/>
        <charset val="134"/>
      </rPr>
      <t>2020</t>
    </r>
    <r>
      <rPr>
        <sz val="16"/>
        <rFont val="方正仿宋简体"/>
        <charset val="134"/>
      </rPr>
      <t>年，州财政局下达牟定县新增政府专项债券资金</t>
    </r>
    <r>
      <rPr>
        <sz val="16"/>
        <rFont val="Times New Roman"/>
        <charset val="134"/>
      </rPr>
      <t>1.8</t>
    </r>
    <r>
      <rPr>
        <sz val="16"/>
        <rFont val="方正仿宋简体"/>
        <charset val="134"/>
      </rPr>
      <t>亿元，其中：安排县人民医院补短板建设项目</t>
    </r>
    <r>
      <rPr>
        <sz val="16"/>
        <rFont val="Times New Roman"/>
        <charset val="134"/>
      </rPr>
      <t>0.6</t>
    </r>
    <r>
      <rPr>
        <sz val="16"/>
        <rFont val="方正仿宋简体"/>
        <charset val="134"/>
      </rPr>
      <t>亿元、安排县城市停车场建设项目</t>
    </r>
    <r>
      <rPr>
        <sz val="16"/>
        <rFont val="Times New Roman"/>
        <charset val="134"/>
      </rPr>
      <t>1.2</t>
    </r>
    <r>
      <rPr>
        <sz val="16"/>
        <rFont val="方正仿宋简体"/>
        <charset val="134"/>
      </rPr>
      <t>亿元。已全部按规定纳入限额管理。</t>
    </r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</si>
</sst>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_ ;_ * \-#,##0.0_ ;_ * &quot;-&quot;??_ ;_ @_ "/>
    <numFmt numFmtId="177" formatCode="_(* #,##0.00_);_(* \(#,##0.00\);_(* &quot;-&quot;??_);_(@_)"/>
    <numFmt numFmtId="178" formatCode="#,##0_ ;[Red]\-#,##0\ "/>
    <numFmt numFmtId="179" formatCode="#,##0.00_ "/>
    <numFmt numFmtId="180" formatCode="0.0%"/>
    <numFmt numFmtId="181" formatCode="#,##0_ "/>
    <numFmt numFmtId="182" formatCode="0\ "/>
  </numFmts>
  <fonts count="97">
    <font>
      <sz val="9"/>
      <name val="微软雅黑"/>
      <charset val="134"/>
    </font>
    <font>
      <sz val="9"/>
      <name val="Times New Roman"/>
      <charset val="134"/>
    </font>
    <font>
      <sz val="22"/>
      <name val="Times New Roman"/>
      <charset val="134"/>
    </font>
    <font>
      <sz val="16"/>
      <name val="Times New Roman"/>
      <charset val="134"/>
    </font>
    <font>
      <sz val="16"/>
      <color rgb="FF000000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4"/>
      <color indexed="8"/>
      <name val="Times New Roman"/>
      <charset val="134"/>
    </font>
    <font>
      <sz val="16"/>
      <color indexed="8"/>
      <name val="Times New Roman"/>
      <charset val="134"/>
    </font>
    <font>
      <b/>
      <sz val="14"/>
      <color indexed="8"/>
      <name val="Times New Roman"/>
      <charset val="134"/>
    </font>
    <font>
      <b/>
      <sz val="14"/>
      <color rgb="FF000000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b/>
      <sz val="9"/>
      <name val="Times New Roman"/>
      <charset val="134"/>
    </font>
    <font>
      <sz val="22"/>
      <color indexed="8"/>
      <name val="Times New Roman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1"/>
      <color indexed="8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4"/>
      <color indexed="8"/>
      <name val="宋体"/>
      <charset val="134"/>
    </font>
    <font>
      <b/>
      <sz val="16"/>
      <name val="Times New Roman"/>
      <charset val="134"/>
    </font>
    <font>
      <sz val="20"/>
      <name val="Times New Roman"/>
      <charset val="134"/>
    </font>
    <font>
      <sz val="14"/>
      <color indexed="9"/>
      <name val="Times New Roman"/>
      <charset val="134"/>
    </font>
    <font>
      <b/>
      <sz val="14"/>
      <name val="宋体"/>
      <charset val="134"/>
    </font>
    <font>
      <sz val="14"/>
      <color rgb="FFFF0000"/>
      <name val="Times New Roman"/>
      <charset val="134"/>
    </font>
    <font>
      <sz val="22"/>
      <name val="方正黑体简体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宋体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sz val="16"/>
      <name val="方正仿宋简体"/>
      <charset val="134"/>
    </font>
    <font>
      <sz val="20"/>
      <name val="方正小标宋简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5"/>
      <name val="方正楷体简体"/>
      <charset val="134"/>
    </font>
    <font>
      <sz val="15"/>
      <name val="Times New Roman"/>
      <charset val="134"/>
    </font>
    <font>
      <sz val="16"/>
      <color rgb="FF000000"/>
      <name val="方正仿宋简体"/>
      <charset val="134"/>
    </font>
    <font>
      <b/>
      <sz val="12"/>
      <color rgb="FF000000"/>
      <name val="Times New Roman"/>
      <charset val="134"/>
    </font>
    <font>
      <sz val="10"/>
      <color indexed="8"/>
      <name val="Times New Roman"/>
      <charset val="134"/>
    </font>
    <font>
      <sz val="22"/>
      <color rgb="FF000000"/>
      <name val="方正黑体简体"/>
      <charset val="134"/>
    </font>
    <font>
      <sz val="10"/>
      <name val="Times New Roman"/>
      <charset val="134"/>
    </font>
    <font>
      <sz val="22"/>
      <color rgb="FF000000"/>
      <name val="Times New Roman"/>
      <charset val="134"/>
    </font>
    <font>
      <sz val="18"/>
      <name val="方正黑体简体"/>
      <charset val="134"/>
    </font>
    <font>
      <sz val="18"/>
      <name val="Times New Roman"/>
      <charset val="134"/>
    </font>
    <font>
      <b/>
      <sz val="14"/>
      <name val="方正楷体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宋体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sz val="16"/>
      <color indexed="8"/>
      <name val="方正仿宋简体"/>
      <charset val="134"/>
    </font>
    <font>
      <b/>
      <sz val="14"/>
      <color rgb="FF000000"/>
      <name val="宋体"/>
      <charset val="134"/>
    </font>
    <font>
      <sz val="22"/>
      <color indexed="8"/>
      <name val="方正黑体简体"/>
      <charset val="134"/>
    </font>
    <font>
      <b/>
      <sz val="16"/>
      <name val="方正楷体简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sz val="20"/>
      <name val="方正黑体简体"/>
      <charset val="134"/>
    </font>
    <font>
      <b/>
      <sz val="15"/>
      <name val="Times New Roman"/>
      <charset val="134"/>
    </font>
    <font>
      <sz val="15"/>
      <name val="方正仿宋简体"/>
      <charset val="134"/>
    </font>
    <font>
      <sz val="10"/>
      <color indexed="8"/>
      <name val="宋体"/>
      <charset val="134"/>
    </font>
    <font>
      <b/>
      <sz val="12"/>
      <name val="黑体"/>
      <charset val="134"/>
    </font>
    <font>
      <sz val="14"/>
      <name val="方正仿宋简体"/>
      <charset val="134"/>
    </font>
    <font>
      <sz val="14"/>
      <name val="方正楷体简体"/>
      <charset val="134"/>
    </font>
    <font>
      <sz val="12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protection locked="0"/>
    </xf>
    <xf numFmtId="42" fontId="0" fillId="0" borderId="0" applyFont="0" applyFill="0" applyBorder="0" applyAlignment="0" applyProtection="0">
      <protection locked="0"/>
    </xf>
    <xf numFmtId="0" fontId="60" fillId="16" borderId="0" applyNumberFormat="0" applyBorder="0" applyAlignment="0" applyProtection="0">
      <alignment vertical="center"/>
    </xf>
    <xf numFmtId="0" fontId="63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protection locked="0"/>
    </xf>
    <xf numFmtId="41" fontId="0" fillId="0" borderId="0" applyFont="0" applyFill="0" applyBorder="0" applyAlignment="0" applyProtection="0">
      <protection locked="0"/>
    </xf>
    <xf numFmtId="0" fontId="60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protection locked="0"/>
    </xf>
    <xf numFmtId="0" fontId="55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protection locked="0"/>
    </xf>
    <xf numFmtId="0" fontId="73" fillId="0" borderId="0" applyNumberFormat="0" applyFill="0" applyBorder="0" applyAlignment="0" applyProtection="0">
      <alignment vertical="center"/>
    </xf>
    <xf numFmtId="0" fontId="62" fillId="9" borderId="20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5" fillId="3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5" borderId="18" applyNumberFormat="0" applyAlignment="0" applyProtection="0">
      <alignment vertical="center"/>
    </xf>
    <xf numFmtId="0" fontId="74" fillId="5" borderId="21" applyNumberFormat="0" applyAlignment="0" applyProtection="0">
      <alignment vertical="center"/>
    </xf>
    <xf numFmtId="0" fontId="64" fillId="11" borderId="22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70" fillId="20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60" fillId="1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1" fillId="0" borderId="0">
      <alignment vertical="center"/>
    </xf>
    <xf numFmtId="0" fontId="60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5" fillId="21" borderId="0" applyNumberFormat="0" applyBorder="0" applyAlignment="0" applyProtection="0">
      <alignment vertical="center"/>
    </xf>
    <xf numFmtId="177" fontId="65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43" fontId="65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43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76" fillId="0" borderId="0" applyAlignment="0"/>
  </cellStyleXfs>
  <cellXfs count="350">
    <xf numFmtId="0" fontId="0" fillId="0" borderId="0" xfId="0" applyFont="1" applyAlignment="1">
      <alignment vertical="top"/>
      <protection locked="0"/>
    </xf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horizont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 shrinkToFit="1"/>
      <protection locked="0"/>
    </xf>
    <xf numFmtId="0" fontId="4" fillId="0" borderId="0" xfId="69" applyFont="1" applyFill="1" applyAlignment="1">
      <alignment horizontal="left" vertical="center" shrinkToFit="1"/>
    </xf>
    <xf numFmtId="0" fontId="5" fillId="0" borderId="0" xfId="69" applyFont="1" applyFill="1" applyAlignment="1">
      <alignment horizontal="center" vertical="center" shrinkToFit="1"/>
    </xf>
    <xf numFmtId="0" fontId="6" fillId="0" borderId="0" xfId="69" applyFont="1" applyFill="1" applyAlignment="1">
      <alignment horizontal="center" vertical="center" shrinkToFit="1"/>
    </xf>
    <xf numFmtId="0" fontId="6" fillId="0" borderId="0" xfId="69" applyFont="1" applyFill="1" applyAlignment="1">
      <alignment horizontal="center" vertical="center" wrapText="1"/>
    </xf>
    <xf numFmtId="0" fontId="7" fillId="0" borderId="0" xfId="69" applyFont="1" applyFill="1" applyAlignment="1">
      <alignment horizontal="left" vertical="center" shrinkToFit="1"/>
    </xf>
    <xf numFmtId="0" fontId="7" fillId="0" borderId="0" xfId="69" applyFont="1" applyFill="1" applyAlignment="1">
      <alignment vertical="center" wrapText="1"/>
    </xf>
    <xf numFmtId="0" fontId="8" fillId="0" borderId="0" xfId="69" applyFont="1" applyFill="1" applyAlignment="1">
      <alignment horizontal="right" vertical="center" wrapText="1"/>
    </xf>
    <xf numFmtId="0" fontId="9" fillId="0" borderId="1" xfId="69" applyFont="1" applyFill="1" applyBorder="1" applyAlignment="1">
      <alignment horizontal="center" vertical="center" shrinkToFit="1"/>
    </xf>
    <xf numFmtId="0" fontId="10" fillId="0" borderId="1" xfId="65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left" vertical="center" shrinkToFit="1"/>
    </xf>
    <xf numFmtId="176" fontId="12" fillId="0" borderId="1" xfId="70" applyNumberFormat="1" applyFont="1" applyFill="1" applyBorder="1" applyAlignment="1">
      <alignment horizontal="right" vertical="center" wrapText="1"/>
    </xf>
    <xf numFmtId="176" fontId="11" fillId="0" borderId="1" xfId="70" applyNumberFormat="1" applyFont="1" applyFill="1" applyBorder="1" applyAlignment="1">
      <alignment horizontal="right" vertical="center" wrapText="1"/>
    </xf>
    <xf numFmtId="0" fontId="13" fillId="0" borderId="1" xfId="69" applyFont="1" applyFill="1" applyBorder="1" applyAlignment="1">
      <alignment horizontal="left" vertical="center" shrinkToFit="1"/>
    </xf>
    <xf numFmtId="176" fontId="13" fillId="0" borderId="1" xfId="70" applyNumberFormat="1" applyFont="1" applyFill="1" applyBorder="1" applyAlignment="1">
      <alignment horizontal="right" vertical="center" wrapText="1"/>
    </xf>
    <xf numFmtId="0" fontId="11" fillId="0" borderId="1" xfId="69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top" wrapText="1"/>
      <protection locked="0"/>
    </xf>
    <xf numFmtId="0" fontId="14" fillId="0" borderId="0" xfId="0" applyFont="1" applyFill="1" applyAlignment="1">
      <alignment vertical="top"/>
      <protection locked="0"/>
    </xf>
    <xf numFmtId="0" fontId="1" fillId="0" borderId="0" xfId="0" applyFont="1" applyFill="1" applyAlignment="1">
      <alignment vertical="top" shrinkToFit="1"/>
      <protection locked="0"/>
    </xf>
    <xf numFmtId="0" fontId="1" fillId="0" borderId="0" xfId="0" applyFont="1" applyFill="1" applyAlignment="1">
      <alignment vertical="top"/>
      <protection locked="0"/>
    </xf>
    <xf numFmtId="0" fontId="3" fillId="0" borderId="0" xfId="14" applyFont="1" applyFill="1" applyAlignment="1">
      <alignment vertical="center" shrinkToFit="1"/>
    </xf>
    <xf numFmtId="0" fontId="15" fillId="0" borderId="0" xfId="65" applyFont="1" applyFill="1" applyAlignment="1">
      <alignment horizontal="center" vertical="center" shrinkToFit="1"/>
    </xf>
    <xf numFmtId="0" fontId="16" fillId="0" borderId="0" xfId="14" applyFont="1" applyFill="1" applyAlignment="1">
      <alignment vertical="center" shrinkToFit="1"/>
    </xf>
    <xf numFmtId="0" fontId="7" fillId="0" borderId="0" xfId="65" applyFont="1" applyFill="1" applyBorder="1">
      <alignment vertical="center"/>
    </xf>
    <xf numFmtId="0" fontId="8" fillId="0" borderId="0" xfId="65" applyFont="1" applyFill="1" applyBorder="1" applyAlignment="1">
      <alignment horizontal="right" vertical="center" wrapText="1"/>
    </xf>
    <xf numFmtId="0" fontId="9" fillId="0" borderId="1" xfId="65" applyFont="1" applyFill="1" applyBorder="1" applyAlignment="1">
      <alignment horizontal="center" vertical="center" shrinkToFit="1"/>
    </xf>
    <xf numFmtId="178" fontId="17" fillId="0" borderId="1" xfId="14" applyNumberFormat="1" applyFont="1" applyFill="1" applyBorder="1" applyAlignment="1">
      <alignment horizontal="center" vertical="center" wrapText="1"/>
    </xf>
    <xf numFmtId="0" fontId="18" fillId="0" borderId="1" xfId="65" applyFont="1" applyFill="1" applyBorder="1" applyAlignment="1">
      <alignment vertical="center" shrinkToFit="1"/>
    </xf>
    <xf numFmtId="179" fontId="11" fillId="0" borderId="1" xfId="66" applyNumberFormat="1" applyFont="1" applyFill="1" applyBorder="1" applyAlignment="1">
      <alignment vertical="center" wrapText="1"/>
    </xf>
    <xf numFmtId="180" fontId="19" fillId="0" borderId="1" xfId="64" applyNumberFormat="1" applyFont="1" applyFill="1" applyBorder="1" applyAlignment="1">
      <alignment horizontal="right" vertical="center" wrapText="1"/>
    </xf>
    <xf numFmtId="180" fontId="19" fillId="0" borderId="1" xfId="11" applyNumberFormat="1" applyFont="1" applyFill="1" applyBorder="1" applyAlignment="1">
      <alignment vertical="top"/>
      <protection locked="0"/>
    </xf>
    <xf numFmtId="0" fontId="13" fillId="0" borderId="1" xfId="65" applyFont="1" applyFill="1" applyBorder="1" applyAlignment="1">
      <alignment horizontal="left" vertical="center" shrinkToFit="1"/>
    </xf>
    <xf numFmtId="179" fontId="13" fillId="0" borderId="1" xfId="66" applyNumberFormat="1" applyFont="1" applyFill="1" applyBorder="1" applyAlignment="1">
      <alignment vertical="center" wrapText="1"/>
    </xf>
    <xf numFmtId="180" fontId="20" fillId="0" borderId="1" xfId="64" applyNumberFormat="1" applyFont="1" applyFill="1" applyBorder="1" applyAlignment="1">
      <alignment horizontal="right" vertical="center" wrapText="1"/>
    </xf>
    <xf numFmtId="180" fontId="20" fillId="0" borderId="1" xfId="11" applyNumberFormat="1" applyFont="1" applyFill="1" applyBorder="1" applyAlignment="1">
      <alignment vertical="top"/>
      <protection locked="0"/>
    </xf>
    <xf numFmtId="179" fontId="13" fillId="0" borderId="1" xfId="68" applyNumberFormat="1" applyFont="1" applyFill="1" applyBorder="1" applyAlignment="1">
      <alignment vertical="center" wrapText="1"/>
    </xf>
    <xf numFmtId="180" fontId="11" fillId="0" borderId="1" xfId="67" applyNumberFormat="1" applyFont="1" applyFill="1" applyBorder="1" applyAlignment="1">
      <alignment vertical="center" wrapText="1"/>
    </xf>
    <xf numFmtId="179" fontId="11" fillId="0" borderId="1" xfId="68" applyNumberFormat="1" applyFont="1" applyFill="1" applyBorder="1" applyAlignment="1">
      <alignment vertical="center" wrapText="1"/>
    </xf>
    <xf numFmtId="180" fontId="13" fillId="0" borderId="1" xfId="67" applyNumberFormat="1" applyFont="1" applyFill="1" applyBorder="1" applyAlignment="1">
      <alignment vertical="center" wrapText="1"/>
    </xf>
    <xf numFmtId="0" fontId="21" fillId="0" borderId="1" xfId="65" applyFont="1" applyFill="1" applyBorder="1" applyAlignment="1">
      <alignment horizontal="center" vertical="center" shrinkToFit="1"/>
    </xf>
    <xf numFmtId="179" fontId="11" fillId="0" borderId="1" xfId="65" applyNumberFormat="1" applyFont="1" applyFill="1" applyBorder="1" applyAlignment="1">
      <alignment vertical="center" wrapText="1"/>
    </xf>
    <xf numFmtId="179" fontId="13" fillId="0" borderId="1" xfId="6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top"/>
      <protection locked="0"/>
    </xf>
    <xf numFmtId="0" fontId="22" fillId="0" borderId="0" xfId="0" applyFont="1" applyAlignment="1">
      <alignment vertical="justify" wrapText="1"/>
      <protection locked="0"/>
    </xf>
    <xf numFmtId="0" fontId="3" fillId="0" borderId="0" xfId="14" applyFont="1" applyFill="1" applyBorder="1" applyAlignment="1">
      <alignment horizontal="left" vertical="center" shrinkToFit="1"/>
    </xf>
    <xf numFmtId="0" fontId="23" fillId="0" borderId="0" xfId="14" applyFont="1" applyFill="1" applyAlignment="1">
      <alignment horizontal="center" vertical="center" shrinkToFit="1"/>
    </xf>
    <xf numFmtId="0" fontId="16" fillId="0" borderId="0" xfId="14" applyFont="1" applyFill="1" applyBorder="1" applyAlignment="1">
      <alignment horizontal="left" vertical="center" shrinkToFit="1"/>
    </xf>
    <xf numFmtId="0" fontId="24" fillId="0" borderId="0" xfId="14" applyFont="1" applyFill="1" applyBorder="1" applyAlignment="1">
      <alignment vertical="center"/>
    </xf>
    <xf numFmtId="0" fontId="16" fillId="0" borderId="0" xfId="54" applyFont="1" applyFill="1" applyBorder="1" applyAlignment="1"/>
    <xf numFmtId="178" fontId="3" fillId="0" borderId="0" xfId="14" applyNumberFormat="1" applyFont="1" applyFill="1" applyAlignment="1">
      <alignment horizontal="right" vertical="center" wrapText="1"/>
    </xf>
    <xf numFmtId="0" fontId="17" fillId="0" borderId="1" xfId="14" applyFont="1" applyFill="1" applyBorder="1" applyAlignment="1">
      <alignment horizontal="center" vertical="center" shrinkToFit="1"/>
    </xf>
    <xf numFmtId="0" fontId="17" fillId="0" borderId="1" xfId="14" applyFont="1" applyFill="1" applyBorder="1" applyAlignment="1">
      <alignment horizontal="center" vertical="center" wrapText="1"/>
    </xf>
    <xf numFmtId="178" fontId="25" fillId="0" borderId="1" xfId="14" applyNumberFormat="1" applyFont="1" applyFill="1" applyBorder="1" applyAlignment="1">
      <alignment horizontal="center" vertical="center" wrapText="1"/>
    </xf>
    <xf numFmtId="49" fontId="7" fillId="0" borderId="1" xfId="34" applyNumberFormat="1" applyFont="1" applyFill="1" applyBorder="1" applyAlignment="1">
      <alignment horizontal="left" vertical="center" shrinkToFit="1"/>
    </xf>
    <xf numFmtId="181" fontId="16" fillId="0" borderId="1" xfId="15" applyNumberFormat="1" applyFont="1" applyFill="1" applyBorder="1" applyAlignment="1">
      <alignment horizontal="right" vertical="center" wrapText="1"/>
    </xf>
    <xf numFmtId="180" fontId="7" fillId="0" borderId="1" xfId="11" applyNumberFormat="1" applyFont="1" applyFill="1" applyBorder="1" applyAlignment="1" applyProtection="1">
      <alignment vertical="center" wrapText="1"/>
    </xf>
    <xf numFmtId="181" fontId="7" fillId="0" borderId="1" xfId="71" applyNumberFormat="1" applyFont="1" applyFill="1" applyBorder="1" applyAlignment="1">
      <alignment horizontal="right" vertical="center" wrapText="1"/>
    </xf>
    <xf numFmtId="181" fontId="16" fillId="0" borderId="1" xfId="0" applyNumberFormat="1" applyFont="1" applyFill="1" applyBorder="1" applyAlignment="1" applyProtection="1">
      <alignment horizontal="right" vertical="center" wrapText="1"/>
    </xf>
    <xf numFmtId="49" fontId="9" fillId="0" borderId="1" xfId="34" applyNumberFormat="1" applyFont="1" applyFill="1" applyBorder="1" applyAlignment="1">
      <alignment horizontal="left" vertical="center" shrinkToFit="1"/>
    </xf>
    <xf numFmtId="181" fontId="17" fillId="0" borderId="1" xfId="15" applyNumberFormat="1" applyFont="1" applyFill="1" applyBorder="1" applyAlignment="1">
      <alignment horizontal="right" vertical="center" wrapText="1"/>
    </xf>
    <xf numFmtId="180" fontId="9" fillId="0" borderId="1" xfId="11" applyNumberFormat="1" applyFont="1" applyFill="1" applyBorder="1" applyAlignment="1" applyProtection="1">
      <alignment vertical="center" wrapText="1"/>
    </xf>
    <xf numFmtId="181" fontId="9" fillId="0" borderId="1" xfId="0" applyNumberFormat="1" applyFont="1" applyFill="1" applyBorder="1" applyAlignment="1" applyProtection="1">
      <alignment horizontal="right" vertical="center" wrapText="1"/>
    </xf>
    <xf numFmtId="49" fontId="7" fillId="0" borderId="0" xfId="34" applyNumberFormat="1" applyFont="1" applyFill="1" applyBorder="1" applyAlignment="1">
      <alignment vertical="center" shrinkToFit="1"/>
    </xf>
    <xf numFmtId="181" fontId="16" fillId="0" borderId="0" xfId="15" applyNumberFormat="1" applyFont="1" applyFill="1" applyBorder="1" applyAlignment="1">
      <alignment vertical="center" wrapText="1"/>
    </xf>
    <xf numFmtId="180" fontId="7" fillId="0" borderId="0" xfId="11" applyNumberFormat="1" applyFont="1" applyBorder="1" applyAlignment="1" applyProtection="1">
      <alignment vertical="center" wrapText="1"/>
    </xf>
    <xf numFmtId="181" fontId="16" fillId="0" borderId="0" xfId="0" applyNumberFormat="1" applyFont="1" applyFill="1" applyBorder="1" applyAlignment="1" applyProtection="1">
      <alignment vertical="center" wrapText="1"/>
    </xf>
    <xf numFmtId="181" fontId="7" fillId="0" borderId="0" xfId="0" applyNumberFormat="1" applyFont="1" applyFill="1" applyBorder="1" applyAlignment="1" applyProtection="1">
      <alignment vertical="center" wrapText="1"/>
    </xf>
    <xf numFmtId="181" fontId="26" fillId="0" borderId="0" xfId="15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top" shrinkToFit="1"/>
      <protection locked="0"/>
    </xf>
    <xf numFmtId="0" fontId="1" fillId="0" borderId="0" xfId="0" applyFont="1" applyBorder="1" applyAlignment="1">
      <alignment vertical="top"/>
      <protection locked="0"/>
    </xf>
    <xf numFmtId="0" fontId="14" fillId="0" borderId="0" xfId="0" applyFont="1" applyAlignment="1">
      <alignment vertical="top"/>
      <protection locked="0"/>
    </xf>
    <xf numFmtId="0" fontId="3" fillId="0" borderId="0" xfId="14" applyFont="1" applyFill="1" applyAlignment="1">
      <alignment horizontal="left" vertical="center" shrinkToFit="1"/>
    </xf>
    <xf numFmtId="0" fontId="27" fillId="0" borderId="0" xfId="14" applyFont="1" applyFill="1" applyAlignment="1">
      <alignment horizontal="center" vertical="center" shrinkToFit="1"/>
    </xf>
    <xf numFmtId="0" fontId="2" fillId="0" borderId="0" xfId="14" applyFont="1" applyFill="1" applyAlignment="1">
      <alignment horizontal="center" vertical="center"/>
    </xf>
    <xf numFmtId="0" fontId="16" fillId="0" borderId="0" xfId="14" applyFont="1" applyFill="1" applyAlignment="1">
      <alignment horizontal="left" vertical="center" shrinkToFit="1"/>
    </xf>
    <xf numFmtId="0" fontId="24" fillId="0" borderId="0" xfId="14" applyFont="1" applyFill="1">
      <alignment vertical="center"/>
    </xf>
    <xf numFmtId="0" fontId="16" fillId="0" borderId="0" xfId="54" applyFont="1" applyFill="1" applyAlignment="1"/>
    <xf numFmtId="178" fontId="3" fillId="0" borderId="0" xfId="14" applyNumberFormat="1" applyFont="1" applyFill="1" applyAlignment="1">
      <alignment horizontal="right" vertical="center"/>
    </xf>
    <xf numFmtId="178" fontId="17" fillId="0" borderId="2" xfId="14" applyNumberFormat="1" applyFont="1" applyFill="1" applyBorder="1" applyAlignment="1">
      <alignment horizontal="center" vertical="center" wrapText="1"/>
    </xf>
    <xf numFmtId="0" fontId="17" fillId="0" borderId="3" xfId="14" applyFont="1" applyFill="1" applyBorder="1" applyAlignment="1">
      <alignment horizontal="center" vertical="center" wrapText="1"/>
    </xf>
    <xf numFmtId="0" fontId="17" fillId="0" borderId="4" xfId="14" applyFont="1" applyFill="1" applyBorder="1" applyAlignment="1">
      <alignment horizontal="center" vertical="center" wrapText="1"/>
    </xf>
    <xf numFmtId="178" fontId="17" fillId="0" borderId="5" xfId="14" applyNumberFormat="1" applyFont="1" applyFill="1" applyBorder="1" applyAlignment="1">
      <alignment horizontal="center" vertical="center" wrapText="1"/>
    </xf>
    <xf numFmtId="49" fontId="9" fillId="0" borderId="6" xfId="34" applyNumberFormat="1" applyFont="1" applyFill="1" applyBorder="1" applyAlignment="1">
      <alignment horizontal="left" vertical="center" shrinkToFit="1"/>
    </xf>
    <xf numFmtId="181" fontId="28" fillId="0" borderId="6" xfId="8" applyNumberFormat="1" applyFont="1" applyFill="1" applyBorder="1" applyAlignment="1" applyProtection="1">
      <alignment horizontal="right" vertical="center" wrapText="1"/>
    </xf>
    <xf numFmtId="181" fontId="9" fillId="0" borderId="6" xfId="8" applyNumberFormat="1" applyFont="1" applyFill="1" applyBorder="1" applyAlignment="1" applyProtection="1">
      <alignment horizontal="right" vertical="center" wrapText="1"/>
    </xf>
    <xf numFmtId="180" fontId="9" fillId="0" borderId="1" xfId="11" applyNumberFormat="1" applyFont="1" applyFill="1" applyBorder="1" applyAlignment="1" applyProtection="1">
      <alignment horizontal="right" vertical="center" wrapText="1"/>
    </xf>
    <xf numFmtId="49" fontId="7" fillId="0" borderId="6" xfId="34" applyNumberFormat="1" applyFont="1" applyFill="1" applyBorder="1" applyAlignment="1">
      <alignment horizontal="left" vertical="center" shrinkToFit="1"/>
    </xf>
    <xf numFmtId="181" fontId="7" fillId="0" borderId="6" xfId="61" applyNumberFormat="1" applyFont="1" applyFill="1" applyBorder="1" applyAlignment="1">
      <alignment horizontal="right" vertical="center" wrapText="1"/>
    </xf>
    <xf numFmtId="181" fontId="7" fillId="0" borderId="6" xfId="8" applyNumberFormat="1" applyFont="1" applyFill="1" applyBorder="1" applyAlignment="1" applyProtection="1">
      <alignment horizontal="right" vertical="center" wrapText="1"/>
    </xf>
    <xf numFmtId="180" fontId="7" fillId="0" borderId="1" xfId="11" applyNumberFormat="1" applyFont="1" applyFill="1" applyBorder="1" applyAlignment="1" applyProtection="1">
      <alignment horizontal="right" vertical="center" wrapText="1"/>
    </xf>
    <xf numFmtId="181" fontId="29" fillId="0" borderId="6" xfId="8" applyNumberFormat="1" applyFont="1" applyFill="1" applyBorder="1" applyAlignment="1" applyProtection="1">
      <alignment horizontal="right" vertical="center" wrapText="1"/>
    </xf>
    <xf numFmtId="181" fontId="29" fillId="0" borderId="7" xfId="8" applyNumberFormat="1" applyFont="1" applyFill="1" applyBorder="1" applyAlignment="1" applyProtection="1">
      <alignment horizontal="right" vertical="center" wrapText="1"/>
    </xf>
    <xf numFmtId="181" fontId="7" fillId="0" borderId="7" xfId="8" applyNumberFormat="1" applyFont="1" applyFill="1" applyBorder="1" applyAlignment="1" applyProtection="1">
      <alignment horizontal="right" vertical="center" wrapText="1"/>
    </xf>
    <xf numFmtId="181" fontId="28" fillId="0" borderId="1" xfId="8" applyNumberFormat="1" applyFont="1" applyFill="1" applyBorder="1" applyAlignment="1" applyProtection="1">
      <alignment horizontal="right" vertical="center"/>
    </xf>
    <xf numFmtId="181" fontId="17" fillId="0" borderId="1" xfId="8" applyNumberFormat="1" applyFont="1" applyFill="1" applyBorder="1" applyAlignment="1" applyProtection="1">
      <alignment horizontal="right" vertical="center"/>
    </xf>
    <xf numFmtId="181" fontId="29" fillId="0" borderId="1" xfId="8" applyNumberFormat="1" applyFont="1" applyFill="1" applyBorder="1" applyAlignment="1" applyProtection="1">
      <alignment horizontal="right" vertical="center"/>
    </xf>
    <xf numFmtId="181" fontId="16" fillId="0" borderId="1" xfId="8" applyNumberFormat="1" applyFont="1" applyFill="1" applyBorder="1" applyAlignment="1" applyProtection="1">
      <alignment horizontal="right" vertical="center"/>
    </xf>
    <xf numFmtId="181" fontId="28" fillId="0" borderId="8" xfId="8" applyNumberFormat="1" applyFont="1" applyFill="1" applyBorder="1" applyAlignment="1" applyProtection="1">
      <alignment horizontal="right" vertical="center" wrapText="1"/>
    </xf>
    <xf numFmtId="181" fontId="9" fillId="0" borderId="8" xfId="8" applyNumberFormat="1" applyFont="1" applyFill="1" applyBorder="1" applyAlignment="1" applyProtection="1">
      <alignment horizontal="right" vertical="center" wrapText="1"/>
    </xf>
    <xf numFmtId="49" fontId="9" fillId="0" borderId="6" xfId="34" applyNumberFormat="1" applyFont="1" applyFill="1" applyBorder="1" applyAlignment="1">
      <alignment horizontal="distributed" vertical="center" shrinkToFit="1"/>
    </xf>
    <xf numFmtId="49" fontId="21" fillId="0" borderId="6" xfId="34" applyNumberFormat="1" applyFont="1" applyFill="1" applyBorder="1" applyAlignment="1">
      <alignment horizontal="left" vertical="center" shrinkToFit="1"/>
    </xf>
    <xf numFmtId="0" fontId="2" fillId="0" borderId="0" xfId="14" applyFont="1" applyFill="1" applyAlignment="1">
      <alignment horizontal="center" vertical="center" shrinkToFit="1"/>
    </xf>
    <xf numFmtId="178" fontId="28" fillId="0" borderId="1" xfId="14" applyNumberFormat="1" applyFont="1" applyFill="1" applyBorder="1" applyAlignment="1">
      <alignment horizontal="center" vertical="center" wrapText="1"/>
    </xf>
    <xf numFmtId="178" fontId="28" fillId="0" borderId="2" xfId="14" applyNumberFormat="1" applyFont="1" applyFill="1" applyBorder="1" applyAlignment="1">
      <alignment horizontal="center" vertical="center" wrapText="1"/>
    </xf>
    <xf numFmtId="178" fontId="30" fillId="0" borderId="1" xfId="14" applyNumberFormat="1" applyFont="1" applyFill="1" applyBorder="1" applyAlignment="1">
      <alignment horizontal="center" vertical="center" wrapText="1"/>
    </xf>
    <xf numFmtId="178" fontId="28" fillId="0" borderId="5" xfId="14" applyNumberFormat="1" applyFont="1" applyFill="1" applyBorder="1" applyAlignment="1">
      <alignment horizontal="center" vertical="center" wrapText="1"/>
    </xf>
    <xf numFmtId="49" fontId="31" fillId="0" borderId="1" xfId="34" applyNumberFormat="1" applyFont="1" applyFill="1" applyBorder="1" applyAlignment="1">
      <alignment horizontal="left" vertical="center" shrinkToFit="1"/>
    </xf>
    <xf numFmtId="181" fontId="28" fillId="0" borderId="6" xfId="39" applyNumberFormat="1" applyFont="1" applyFill="1" applyBorder="1" applyAlignment="1">
      <alignment horizontal="right" vertical="center" wrapText="1"/>
    </xf>
    <xf numFmtId="49" fontId="32" fillId="0" borderId="1" xfId="34" applyNumberFormat="1" applyFont="1" applyFill="1" applyBorder="1" applyAlignment="1">
      <alignment horizontal="left" vertical="center" shrinkToFit="1"/>
    </xf>
    <xf numFmtId="181" fontId="29" fillId="0" borderId="6" xfId="39" applyNumberFormat="1" applyFont="1" applyFill="1" applyBorder="1" applyAlignment="1">
      <alignment horizontal="right" vertical="center" wrapText="1"/>
    </xf>
    <xf numFmtId="181" fontId="29" fillId="0" borderId="7" xfId="39" applyNumberFormat="1" applyFont="1" applyFill="1" applyBorder="1" applyAlignment="1">
      <alignment horizontal="right" vertical="center" wrapText="1"/>
    </xf>
    <xf numFmtId="181" fontId="28" fillId="0" borderId="9" xfId="39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/>
      <protection locked="0"/>
    </xf>
    <xf numFmtId="181" fontId="29" fillId="0" borderId="9" xfId="39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vertical="center"/>
      <protection locked="0"/>
    </xf>
    <xf numFmtId="181" fontId="28" fillId="0" borderId="8" xfId="39" applyNumberFormat="1" applyFont="1" applyFill="1" applyBorder="1" applyAlignment="1">
      <alignment horizontal="right" vertical="center" wrapText="1"/>
    </xf>
    <xf numFmtId="181" fontId="28" fillId="0" borderId="6" xfId="43" applyNumberFormat="1" applyFont="1" applyFill="1" applyBorder="1" applyAlignment="1">
      <alignment horizontal="right" vertical="center" wrapText="1"/>
    </xf>
    <xf numFmtId="181" fontId="29" fillId="0" borderId="6" xfId="43" applyNumberFormat="1" applyFont="1" applyFill="1" applyBorder="1" applyAlignment="1">
      <alignment horizontal="right" vertical="center" wrapText="1"/>
    </xf>
    <xf numFmtId="180" fontId="16" fillId="0" borderId="1" xfId="11" applyNumberFormat="1" applyFont="1" applyFill="1" applyBorder="1" applyAlignment="1" applyProtection="1">
      <alignment horizontal="right" vertical="center" wrapText="1"/>
    </xf>
    <xf numFmtId="49" fontId="31" fillId="0" borderId="1" xfId="34" applyNumberFormat="1" applyFont="1" applyFill="1" applyBorder="1" applyAlignment="1">
      <alignment horizontal="distributed" vertical="center" shrinkToFit="1"/>
    </xf>
    <xf numFmtId="178" fontId="28" fillId="0" borderId="6" xfId="43" applyNumberFormat="1" applyFont="1" applyFill="1" applyBorder="1" applyAlignment="1">
      <alignment horizontal="right" vertical="center" wrapText="1"/>
    </xf>
    <xf numFmtId="181" fontId="29" fillId="0" borderId="1" xfId="43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top" wrapText="1"/>
      <protection locked="0"/>
    </xf>
    <xf numFmtId="0" fontId="3" fillId="2" borderId="0" xfId="14" applyFont="1" applyFill="1" applyAlignment="1">
      <alignment horizontal="left" vertical="center" shrinkToFit="1"/>
    </xf>
    <xf numFmtId="0" fontId="34" fillId="2" borderId="0" xfId="14" applyFont="1" applyFill="1" applyAlignment="1">
      <alignment horizontal="center" vertical="center" shrinkToFit="1"/>
    </xf>
    <xf numFmtId="0" fontId="23" fillId="2" borderId="0" xfId="14" applyFont="1" applyFill="1" applyAlignment="1">
      <alignment horizontal="center" vertical="center" shrinkToFit="1"/>
    </xf>
    <xf numFmtId="0" fontId="23" fillId="2" borderId="0" xfId="14" applyFont="1" applyFill="1" applyAlignment="1">
      <alignment horizontal="center" vertical="center"/>
    </xf>
    <xf numFmtId="0" fontId="16" fillId="2" borderId="0" xfId="14" applyFont="1" applyFill="1" applyAlignment="1">
      <alignment horizontal="left" vertical="center" shrinkToFit="1"/>
    </xf>
    <xf numFmtId="0" fontId="24" fillId="2" borderId="0" xfId="14" applyFont="1" applyFill="1">
      <alignment vertical="center"/>
    </xf>
    <xf numFmtId="178" fontId="3" fillId="2" borderId="0" xfId="14" applyNumberFormat="1" applyFont="1" applyFill="1" applyAlignment="1">
      <alignment horizontal="right" vertical="center"/>
    </xf>
    <xf numFmtId="0" fontId="17" fillId="0" borderId="2" xfId="14" applyFont="1" applyFill="1" applyBorder="1" applyAlignment="1">
      <alignment horizontal="center" vertical="center" wrapText="1" shrinkToFit="1"/>
    </xf>
    <xf numFmtId="0" fontId="17" fillId="0" borderId="5" xfId="14" applyFont="1" applyFill="1" applyBorder="1" applyAlignment="1">
      <alignment horizontal="center" vertical="center" wrapText="1" shrinkToFit="1"/>
    </xf>
    <xf numFmtId="49" fontId="16" fillId="0" borderId="8" xfId="0" applyNumberFormat="1" applyFont="1" applyFill="1" applyBorder="1" applyAlignment="1" applyProtection="1">
      <alignment vertical="center" shrinkToFit="1"/>
    </xf>
    <xf numFmtId="41" fontId="7" fillId="0" borderId="1" xfId="0" applyNumberFormat="1" applyFont="1" applyFill="1" applyBorder="1" applyAlignment="1" applyProtection="1">
      <alignment horizontal="right" vertical="center" wrapText="1"/>
    </xf>
    <xf numFmtId="9" fontId="7" fillId="0" borderId="1" xfId="11" applyNumberFormat="1" applyFont="1" applyBorder="1" applyAlignment="1" applyProtection="1">
      <alignment horizontal="right" vertical="center" wrapText="1"/>
    </xf>
    <xf numFmtId="9" fontId="7" fillId="0" borderId="1" xfId="11" applyNumberFormat="1" applyFont="1" applyFill="1" applyBorder="1" applyAlignment="1" applyProtection="1">
      <alignment horizontal="right" vertical="center" wrapText="1"/>
    </xf>
    <xf numFmtId="0" fontId="16" fillId="0" borderId="6" xfId="54" applyNumberFormat="1" applyFont="1" applyFill="1" applyBorder="1" applyAlignment="1">
      <alignment horizontal="left" vertical="center" shrinkToFit="1"/>
    </xf>
    <xf numFmtId="0" fontId="16" fillId="0" borderId="1" xfId="54" applyNumberFormat="1" applyFont="1" applyFill="1" applyBorder="1" applyAlignment="1">
      <alignment horizontal="right" vertical="center" shrinkToFit="1"/>
    </xf>
    <xf numFmtId="41" fontId="16" fillId="0" borderId="1" xfId="14" applyNumberFormat="1" applyFont="1" applyBorder="1" applyAlignment="1">
      <alignment horizontal="right" vertical="center" wrapText="1"/>
    </xf>
    <xf numFmtId="41" fontId="35" fillId="0" borderId="1" xfId="54" applyNumberFormat="1" applyFont="1" applyFill="1" applyBorder="1" applyAlignment="1">
      <alignment horizontal="right" vertical="center" wrapText="1"/>
    </xf>
    <xf numFmtId="41" fontId="16" fillId="0" borderId="1" xfId="54" applyNumberFormat="1" applyFont="1" applyFill="1" applyBorder="1" applyAlignment="1">
      <alignment horizontal="right" vertical="center" wrapText="1"/>
    </xf>
    <xf numFmtId="0" fontId="16" fillId="0" borderId="9" xfId="54" applyNumberFormat="1" applyFont="1" applyFill="1" applyBorder="1" applyAlignment="1">
      <alignment horizontal="left" vertical="center" shrinkToFit="1"/>
    </xf>
    <xf numFmtId="0" fontId="16" fillId="0" borderId="3" xfId="54" applyNumberFormat="1" applyFont="1" applyFill="1" applyBorder="1" applyAlignment="1">
      <alignment horizontal="right" vertical="center" shrinkToFit="1"/>
    </xf>
    <xf numFmtId="0" fontId="16" fillId="0" borderId="10" xfId="54" applyNumberFormat="1" applyFont="1" applyFill="1" applyBorder="1" applyAlignment="1">
      <alignment horizontal="right" vertical="center" shrinkToFit="1"/>
    </xf>
    <xf numFmtId="41" fontId="16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" xfId="0" applyNumberFormat="1" applyFont="1" applyFill="1" applyBorder="1" applyAlignment="1" applyProtection="1">
      <alignment horizontal="right" vertical="center" shrinkToFit="1"/>
    </xf>
    <xf numFmtId="0" fontId="16" fillId="0" borderId="1" xfId="44" applyNumberFormat="1" applyFont="1" applyFill="1" applyBorder="1" applyAlignment="1">
      <alignment horizontal="left" vertical="center" shrinkToFit="1"/>
    </xf>
    <xf numFmtId="0" fontId="16" fillId="0" borderId="1" xfId="44" applyNumberFormat="1" applyFont="1" applyFill="1" applyBorder="1" applyAlignment="1">
      <alignment horizontal="right" vertical="center" shrinkToFit="1"/>
    </xf>
    <xf numFmtId="41" fontId="7" fillId="0" borderId="8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distributed" vertical="center" shrinkToFit="1"/>
    </xf>
    <xf numFmtId="41" fontId="7" fillId="0" borderId="7" xfId="0" applyNumberFormat="1" applyFont="1" applyFill="1" applyBorder="1" applyAlignment="1" applyProtection="1">
      <alignment horizontal="right" vertical="center" wrapText="1"/>
    </xf>
    <xf numFmtId="0" fontId="16" fillId="0" borderId="1" xfId="60" applyFont="1" applyFill="1" applyBorder="1" applyAlignment="1">
      <alignment horizontal="left" vertical="center" shrinkToFit="1"/>
    </xf>
    <xf numFmtId="41" fontId="9" fillId="0" borderId="1" xfId="0" applyNumberFormat="1" applyFont="1" applyFill="1" applyBorder="1" applyAlignment="1" applyProtection="1">
      <alignment horizontal="right" vertical="center" wrapText="1"/>
    </xf>
    <xf numFmtId="9" fontId="9" fillId="0" borderId="1" xfId="11" applyNumberFormat="1" applyFont="1" applyBorder="1" applyAlignment="1" applyProtection="1">
      <alignment horizontal="right" vertical="center" wrapText="1"/>
    </xf>
    <xf numFmtId="9" fontId="9" fillId="0" borderId="1" xfId="11" applyNumberFormat="1" applyFont="1" applyFill="1" applyBorder="1" applyAlignment="1" applyProtection="1">
      <alignment horizontal="right" vertical="center" wrapText="1"/>
    </xf>
    <xf numFmtId="0" fontId="16" fillId="0" borderId="11" xfId="44" applyNumberFormat="1" applyFont="1" applyFill="1" applyBorder="1" applyAlignment="1">
      <alignment horizontal="right" vertical="center" shrinkToFit="1"/>
    </xf>
    <xf numFmtId="41" fontId="16" fillId="0" borderId="1" xfId="14" applyNumberFormat="1" applyFont="1" applyFill="1" applyBorder="1" applyAlignment="1">
      <alignment horizontal="right" vertical="center" wrapText="1"/>
    </xf>
    <xf numFmtId="0" fontId="16" fillId="0" borderId="5" xfId="44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 applyProtection="1">
      <alignment horizontal="distributed" vertical="center" shrinkToFit="1"/>
    </xf>
    <xf numFmtId="9" fontId="1" fillId="0" borderId="0" xfId="0" applyNumberFormat="1" applyFont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2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36" fillId="0" borderId="1" xfId="14" applyFont="1" applyFill="1" applyBorder="1" applyAlignment="1">
      <alignment horizontal="center" vertical="center" shrinkToFit="1"/>
    </xf>
    <xf numFmtId="0" fontId="36" fillId="0" borderId="2" xfId="14" applyFont="1" applyFill="1" applyBorder="1" applyAlignment="1">
      <alignment horizontal="center" vertical="center" wrapText="1"/>
    </xf>
    <xf numFmtId="178" fontId="36" fillId="0" borderId="1" xfId="14" applyNumberFormat="1" applyFont="1" applyFill="1" applyBorder="1" applyAlignment="1">
      <alignment horizontal="center" vertical="center" wrapText="1"/>
    </xf>
    <xf numFmtId="178" fontId="36" fillId="0" borderId="2" xfId="14" applyNumberFormat="1" applyFont="1" applyFill="1" applyBorder="1" applyAlignment="1">
      <alignment horizontal="center" vertical="center" wrapText="1"/>
    </xf>
    <xf numFmtId="0" fontId="36" fillId="0" borderId="1" xfId="14" applyFont="1" applyFill="1" applyBorder="1" applyAlignment="1">
      <alignment horizontal="center" vertical="center" wrapText="1"/>
    </xf>
    <xf numFmtId="0" fontId="36" fillId="0" borderId="5" xfId="14" applyFont="1" applyFill="1" applyBorder="1" applyAlignment="1">
      <alignment horizontal="center" vertical="center" wrapText="1"/>
    </xf>
    <xf numFmtId="178" fontId="37" fillId="0" borderId="1" xfId="14" applyNumberFormat="1" applyFont="1" applyFill="1" applyBorder="1" applyAlignment="1">
      <alignment horizontal="center" vertical="center" wrapText="1"/>
    </xf>
    <xf numFmtId="178" fontId="36" fillId="0" borderId="5" xfId="14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 applyProtection="1">
      <alignment vertical="center" shrinkToFit="1"/>
    </xf>
    <xf numFmtId="41" fontId="17" fillId="0" borderId="1" xfId="59" applyNumberFormat="1" applyFont="1" applyFill="1" applyBorder="1" applyAlignment="1">
      <alignment horizontal="right" vertical="center" wrapText="1"/>
    </xf>
    <xf numFmtId="180" fontId="17" fillId="0" borderId="1" xfId="11" applyNumberFormat="1" applyFont="1" applyFill="1" applyBorder="1" applyAlignment="1" applyProtection="1">
      <alignment horizontal="right" vertical="center" wrapText="1"/>
    </xf>
    <xf numFmtId="0" fontId="16" fillId="0" borderId="1" xfId="44" applyNumberFormat="1" applyFont="1" applyFill="1" applyBorder="1" applyAlignment="1">
      <alignment horizontal="left" vertical="center" wrapText="1"/>
    </xf>
    <xf numFmtId="41" fontId="16" fillId="0" borderId="1" xfId="59" applyNumberFormat="1" applyFont="1" applyFill="1" applyBorder="1" applyAlignment="1">
      <alignment horizontal="right" vertical="center" wrapText="1"/>
    </xf>
    <xf numFmtId="41" fontId="16" fillId="0" borderId="1" xfId="58" applyNumberFormat="1" applyFont="1" applyFill="1" applyBorder="1" applyAlignment="1">
      <alignment horizontal="right" vertical="center" wrapText="1"/>
    </xf>
    <xf numFmtId="0" fontId="16" fillId="0" borderId="2" xfId="44" applyNumberFormat="1" applyFont="1" applyFill="1" applyBorder="1" applyAlignment="1">
      <alignment horizontal="left" vertical="center" shrinkToFit="1"/>
    </xf>
    <xf numFmtId="0" fontId="16" fillId="0" borderId="2" xfId="44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 applyProtection="1">
      <alignment vertical="center" wrapText="1"/>
    </xf>
    <xf numFmtId="49" fontId="16" fillId="0" borderId="8" xfId="0" applyNumberFormat="1" applyFont="1" applyFill="1" applyBorder="1" applyAlignment="1" applyProtection="1">
      <alignment horizontal="left" vertical="center" shrinkToFit="1"/>
    </xf>
    <xf numFmtId="49" fontId="16" fillId="0" borderId="5" xfId="0" applyNumberFormat="1" applyFont="1" applyFill="1" applyBorder="1" applyAlignment="1" applyProtection="1">
      <alignment horizontal="left" vertical="center" wrapText="1"/>
    </xf>
    <xf numFmtId="41" fontId="16" fillId="0" borderId="1" xfId="59" applyNumberFormat="1" applyFont="1" applyFill="1" applyBorder="1" applyAlignment="1">
      <alignment horizontal="right" vertical="center"/>
    </xf>
    <xf numFmtId="41" fontId="17" fillId="0" borderId="1" xfId="8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 vertical="center" wrapText="1"/>
      <protection locked="0"/>
    </xf>
    <xf numFmtId="0" fontId="38" fillId="0" borderId="0" xfId="0" applyFont="1" applyAlignment="1">
      <alignment vertical="top" wrapText="1"/>
      <protection locked="0"/>
    </xf>
    <xf numFmtId="0" fontId="39" fillId="0" borderId="0" xfId="0" applyFont="1" applyAlignment="1">
      <alignment vertical="top" wrapText="1"/>
      <protection locked="0"/>
    </xf>
    <xf numFmtId="0" fontId="3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5" fillId="0" borderId="0" xfId="0" applyFont="1" applyProtection="1"/>
    <xf numFmtId="0" fontId="36" fillId="0" borderId="0" xfId="0" applyFont="1" applyProtection="1"/>
    <xf numFmtId="0" fontId="35" fillId="0" borderId="0" xfId="0" applyFont="1" applyAlignment="1" applyProtection="1">
      <alignment shrinkToFit="1"/>
    </xf>
    <xf numFmtId="0" fontId="40" fillId="0" borderId="0" xfId="0" applyFont="1" applyAlignment="1" applyProtection="1">
      <alignment vertical="center" shrinkToFit="1"/>
    </xf>
    <xf numFmtId="0" fontId="20" fillId="0" borderId="0" xfId="0" applyFont="1" applyAlignment="1" applyProtection="1">
      <alignment vertical="center" shrinkToFit="1"/>
    </xf>
    <xf numFmtId="0" fontId="27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49" fontId="31" fillId="0" borderId="1" xfId="0" applyNumberFormat="1" applyFont="1" applyFill="1" applyBorder="1" applyAlignment="1" applyProtection="1">
      <alignment horizontal="center" vertical="center" shrinkToFit="1"/>
    </xf>
    <xf numFmtId="49" fontId="31" fillId="0" borderId="1" xfId="0" applyNumberFormat="1" applyFont="1" applyFill="1" applyBorder="1" applyAlignment="1" applyProtection="1">
      <alignment horizontal="center" vertical="center" wrapText="1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left" vertical="center" shrinkToFit="1"/>
    </xf>
    <xf numFmtId="49" fontId="42" fillId="0" borderId="1" xfId="0" applyNumberFormat="1" applyFont="1" applyFill="1" applyBorder="1" applyAlignment="1" applyProtection="1">
      <alignment horizontal="left" vertical="center" shrinkToFit="1"/>
    </xf>
    <xf numFmtId="49" fontId="32" fillId="0" borderId="1" xfId="0" applyNumberFormat="1" applyFont="1" applyFill="1" applyBorder="1" applyAlignment="1" applyProtection="1">
      <alignment horizontal="right" vertical="center" shrinkToFit="1"/>
    </xf>
    <xf numFmtId="3" fontId="32" fillId="0" borderId="1" xfId="0" applyNumberFormat="1" applyFont="1" applyFill="1" applyBorder="1" applyAlignment="1">
      <alignment horizontal="right" vertical="center"/>
      <protection locked="0"/>
    </xf>
    <xf numFmtId="9" fontId="32" fillId="0" borderId="1" xfId="11" applyFont="1" applyFill="1" applyBorder="1" applyAlignment="1">
      <alignment horizontal="right" vertical="center"/>
      <protection locked="0"/>
    </xf>
    <xf numFmtId="9" fontId="32" fillId="0" borderId="1" xfId="11" applyFont="1" applyFill="1" applyBorder="1" applyAlignment="1" applyProtection="1">
      <alignment horizontal="right" vertical="center"/>
    </xf>
    <xf numFmtId="49" fontId="32" fillId="0" borderId="1" xfId="0" applyNumberFormat="1" applyFont="1" applyFill="1" applyBorder="1" applyAlignment="1" applyProtection="1">
      <alignment horizontal="left" vertical="center" shrinkToFit="1"/>
    </xf>
    <xf numFmtId="49" fontId="13" fillId="0" borderId="1" xfId="0" applyNumberFormat="1" applyFont="1" applyFill="1" applyBorder="1" applyAlignment="1" applyProtection="1">
      <alignment horizontal="left" vertical="center" shrinkToFit="1"/>
    </xf>
    <xf numFmtId="9" fontId="32" fillId="0" borderId="1" xfId="11" applyNumberFormat="1" applyFont="1" applyFill="1" applyBorder="1" applyAlignment="1">
      <alignment horizontal="right" vertical="center"/>
      <protection locked="0"/>
    </xf>
    <xf numFmtId="9" fontId="32" fillId="0" borderId="1" xfId="11" applyNumberFormat="1" applyFont="1" applyFill="1" applyBorder="1" applyAlignment="1" applyProtection="1">
      <alignment horizontal="right" vertical="center"/>
    </xf>
    <xf numFmtId="49" fontId="36" fillId="0" borderId="1" xfId="0" applyNumberFormat="1" applyFont="1" applyFill="1" applyBorder="1" applyAlignment="1" applyProtection="1">
      <alignment horizontal="center" vertical="center" shrinkToFit="1"/>
    </xf>
    <xf numFmtId="3" fontId="31" fillId="0" borderId="1" xfId="0" applyNumberFormat="1" applyFont="1" applyFill="1" applyBorder="1" applyAlignment="1">
      <alignment horizontal="right" vertical="center"/>
      <protection locked="0"/>
    </xf>
    <xf numFmtId="9" fontId="31" fillId="0" borderId="1" xfId="11" applyNumberFormat="1" applyFont="1" applyFill="1" applyBorder="1" applyAlignment="1">
      <alignment horizontal="right" vertical="center"/>
      <protection locked="0"/>
    </xf>
    <xf numFmtId="9" fontId="31" fillId="0" borderId="1" xfId="11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shrinkToFit="1"/>
    </xf>
    <xf numFmtId="0" fontId="35" fillId="0" borderId="0" xfId="0" applyFont="1" applyFill="1" applyProtection="1"/>
    <xf numFmtId="0" fontId="3" fillId="0" borderId="0" xfId="0" applyFont="1" applyAlignment="1" applyProtection="1">
      <alignment horizontal="right" vertical="center"/>
    </xf>
    <xf numFmtId="182" fontId="11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 shrinkToFit="1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shrinkToFit="1"/>
    </xf>
    <xf numFmtId="0" fontId="43" fillId="0" borderId="0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shrinkToFit="1"/>
    </xf>
    <xf numFmtId="0" fontId="1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left" vertical="center" shrinkToFit="1"/>
    </xf>
    <xf numFmtId="49" fontId="31" fillId="0" borderId="1" xfId="0" applyNumberFormat="1" applyFont="1" applyFill="1" applyBorder="1" applyAlignment="1" applyProtection="1">
      <alignment horizontal="left" vertical="center" shrinkToFit="1"/>
    </xf>
    <xf numFmtId="3" fontId="31" fillId="0" borderId="1" xfId="0" applyNumberFormat="1" applyFont="1" applyFill="1" applyBorder="1" applyAlignment="1" applyProtection="1">
      <alignment horizontal="right" vertical="center"/>
    </xf>
    <xf numFmtId="9" fontId="31" fillId="0" borderId="1" xfId="11" applyNumberFormat="1" applyFont="1" applyFill="1" applyBorder="1" applyAlignment="1" applyProtection="1">
      <alignment horizontal="right" vertical="center"/>
    </xf>
    <xf numFmtId="0" fontId="32" fillId="0" borderId="1" xfId="0" applyFont="1" applyFill="1" applyBorder="1" applyAlignment="1" applyProtection="1">
      <alignment horizontal="left" vertical="center" shrinkToFit="1"/>
    </xf>
    <xf numFmtId="3" fontId="32" fillId="0" borderId="1" xfId="0" applyNumberFormat="1" applyFont="1" applyFill="1" applyBorder="1" applyAlignment="1" applyProtection="1">
      <alignment horizontal="right" vertical="center"/>
    </xf>
    <xf numFmtId="4" fontId="44" fillId="0" borderId="1" xfId="0" applyNumberFormat="1" applyFont="1" applyFill="1" applyBorder="1" applyAlignment="1" applyProtection="1">
      <alignment horizontal="right" vertical="center"/>
    </xf>
    <xf numFmtId="3" fontId="35" fillId="0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/>
    </xf>
    <xf numFmtId="49" fontId="36" fillId="0" borderId="1" xfId="0" applyNumberFormat="1" applyFont="1" applyFill="1" applyBorder="1" applyAlignment="1" applyProtection="1">
      <alignment horizontal="distributed" vertical="center" shrinkToFit="1"/>
    </xf>
    <xf numFmtId="0" fontId="32" fillId="0" borderId="1" xfId="0" applyNumberFormat="1" applyFont="1" applyFill="1" applyBorder="1" applyAlignment="1" applyProtection="1">
      <alignment horizontal="right" vertical="center" shrinkToFit="1"/>
    </xf>
    <xf numFmtId="49" fontId="35" fillId="0" borderId="1" xfId="0" applyNumberFormat="1" applyFont="1" applyFill="1" applyBorder="1" applyAlignment="1">
      <alignment horizontal="left" vertical="center" shrinkToFit="1"/>
      <protection locked="0"/>
    </xf>
    <xf numFmtId="49" fontId="32" fillId="0" borderId="1" xfId="0" applyNumberFormat="1" applyFont="1" applyFill="1" applyBorder="1" applyAlignment="1">
      <alignment horizontal="left" vertical="center" shrinkToFit="1"/>
      <protection locked="0"/>
    </xf>
    <xf numFmtId="182" fontId="13" fillId="0" borderId="0" xfId="0" applyNumberFormat="1" applyFont="1" applyFill="1" applyAlignment="1" applyProtection="1">
      <alignment vertical="center" shrinkToFit="1"/>
    </xf>
    <xf numFmtId="182" fontId="13" fillId="0" borderId="0" xfId="0" applyNumberFormat="1" applyFont="1" applyFill="1" applyAlignment="1" applyProtection="1">
      <alignment vertical="center"/>
    </xf>
    <xf numFmtId="0" fontId="45" fillId="0" borderId="0" xfId="0" applyFont="1" applyFill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 wrapText="1"/>
    </xf>
    <xf numFmtId="181" fontId="35" fillId="0" borderId="1" xfId="0" applyNumberFormat="1" applyFont="1" applyFill="1" applyBorder="1" applyAlignment="1" applyProtection="1">
      <alignment horizontal="right" vertical="center"/>
    </xf>
    <xf numFmtId="0" fontId="35" fillId="0" borderId="1" xfId="0" applyFont="1" applyFill="1" applyBorder="1" applyAlignment="1" applyProtection="1">
      <alignment vertical="center" shrinkToFit="1"/>
    </xf>
    <xf numFmtId="49" fontId="35" fillId="0" borderId="1" xfId="0" applyNumberFormat="1" applyFont="1" applyFill="1" applyBorder="1" applyAlignment="1" applyProtection="1">
      <alignment vertical="center" shrinkToFit="1"/>
    </xf>
    <xf numFmtId="181" fontId="35" fillId="0" borderId="1" xfId="0" applyNumberFormat="1" applyFont="1" applyFill="1" applyBorder="1" applyAlignment="1">
      <alignment horizontal="right" vertical="center"/>
      <protection locked="0"/>
    </xf>
    <xf numFmtId="182" fontId="13" fillId="0" borderId="1" xfId="0" applyNumberFormat="1" applyFont="1" applyFill="1" applyBorder="1" applyAlignment="1" applyProtection="1">
      <alignment vertical="center" shrinkToFit="1"/>
    </xf>
    <xf numFmtId="3" fontId="36" fillId="0" borderId="1" xfId="0" applyNumberFormat="1" applyFont="1" applyFill="1" applyBorder="1" applyAlignment="1">
      <alignment horizontal="right" vertical="center"/>
      <protection locked="0"/>
    </xf>
    <xf numFmtId="0" fontId="46" fillId="0" borderId="0" xfId="0" applyFont="1" applyAlignment="1">
      <alignment horizontal="center"/>
      <protection locked="0"/>
    </xf>
    <xf numFmtId="0" fontId="47" fillId="0" borderId="0" xfId="0" applyFont="1" applyAlignment="1">
      <alignment horizontal="center" vertical="center"/>
      <protection locked="0"/>
    </xf>
    <xf numFmtId="0" fontId="48" fillId="0" borderId="0" xfId="0" applyFont="1" applyAlignment="1">
      <alignment vertical="top" wrapText="1"/>
      <protection locked="0"/>
    </xf>
    <xf numFmtId="0" fontId="16" fillId="0" borderId="0" xfId="0" applyFont="1" applyAlignment="1">
      <alignment vertical="top" wrapText="1"/>
      <protection locked="0"/>
    </xf>
    <xf numFmtId="0" fontId="11" fillId="0" borderId="0" xfId="0" applyFont="1" applyAlignment="1" applyProtection="1">
      <alignment vertical="center"/>
    </xf>
    <xf numFmtId="0" fontId="19" fillId="0" borderId="0" xfId="0" applyFont="1" applyProtection="1"/>
    <xf numFmtId="0" fontId="35" fillId="0" borderId="0" xfId="0" applyFont="1" applyFill="1" applyAlignment="1" applyProtection="1">
      <alignment horizontal="center" shrinkToFit="1"/>
    </xf>
    <xf numFmtId="0" fontId="33" fillId="0" borderId="0" xfId="0" applyFont="1" applyFill="1" applyAlignment="1" applyProtection="1">
      <alignment vertical="center" shrinkToFit="1"/>
    </xf>
    <xf numFmtId="0" fontId="35" fillId="0" borderId="0" xfId="0" applyFont="1" applyFill="1" applyAlignment="1" applyProtection="1">
      <alignment vertical="center" shrinkToFit="1"/>
    </xf>
    <xf numFmtId="0" fontId="35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Alignment="1" applyProtection="1">
      <alignment vertical="center" shrinkToFit="1"/>
    </xf>
    <xf numFmtId="0" fontId="20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right" vertical="center" wrapText="1"/>
    </xf>
    <xf numFmtId="49" fontId="49" fillId="0" borderId="1" xfId="0" applyNumberFormat="1" applyFont="1" applyFill="1" applyBorder="1" applyAlignment="1" applyProtection="1">
      <alignment horizontal="center" vertical="center" shrinkToFit="1"/>
    </xf>
    <xf numFmtId="49" fontId="50" fillId="0" borderId="1" xfId="0" applyNumberFormat="1" applyFont="1" applyFill="1" applyBorder="1" applyAlignment="1" applyProtection="1">
      <alignment horizontal="center" vertical="center" wrapText="1"/>
    </xf>
    <xf numFmtId="49" fontId="50" fillId="0" borderId="1" xfId="0" applyNumberFormat="1" applyFont="1" applyFill="1" applyBorder="1" applyAlignment="1" applyProtection="1">
      <alignment horizontal="center" vertical="center" shrinkToFit="1"/>
    </xf>
    <xf numFmtId="49" fontId="49" fillId="0" borderId="1" xfId="0" applyNumberFormat="1" applyFont="1" applyFill="1" applyBorder="1" applyAlignment="1" applyProtection="1">
      <alignment horizontal="center" vertical="center" wrapText="1"/>
    </xf>
    <xf numFmtId="49" fontId="36" fillId="0" borderId="1" xfId="0" applyNumberFormat="1" applyFont="1" applyFill="1" applyBorder="1" applyAlignment="1" applyProtection="1">
      <alignment horizontal="left" vertical="center" shrinkToFit="1"/>
    </xf>
    <xf numFmtId="49" fontId="37" fillId="0" borderId="1" xfId="0" applyNumberFormat="1" applyFont="1" applyFill="1" applyBorder="1" applyAlignment="1" applyProtection="1">
      <alignment horizontal="left" vertical="center" shrinkToFit="1"/>
    </xf>
    <xf numFmtId="9" fontId="36" fillId="0" borderId="1" xfId="11" applyFont="1" applyFill="1" applyBorder="1" applyAlignment="1">
      <alignment horizontal="right" vertical="center"/>
      <protection locked="0"/>
    </xf>
    <xf numFmtId="9" fontId="36" fillId="0" borderId="1" xfId="11" applyFont="1" applyFill="1" applyBorder="1" applyAlignment="1" applyProtection="1">
      <alignment horizontal="right" vertical="center"/>
    </xf>
    <xf numFmtId="181" fontId="35" fillId="0" borderId="1" xfId="0" applyNumberFormat="1" applyFont="1" applyFill="1" applyBorder="1" applyAlignment="1" applyProtection="1">
      <alignment horizontal="right" vertical="center" shrinkToFit="1"/>
    </xf>
    <xf numFmtId="3" fontId="35" fillId="0" borderId="1" xfId="0" applyNumberFormat="1" applyFont="1" applyFill="1" applyBorder="1" applyAlignment="1">
      <alignment horizontal="right" vertical="center"/>
      <protection locked="0"/>
    </xf>
    <xf numFmtId="9" fontId="35" fillId="0" borderId="1" xfId="11" applyFont="1" applyFill="1" applyBorder="1" applyAlignment="1">
      <alignment horizontal="right" vertical="center"/>
      <protection locked="0"/>
    </xf>
    <xf numFmtId="9" fontId="35" fillId="0" borderId="1" xfId="11" applyFont="1" applyFill="1" applyBorder="1" applyAlignment="1" applyProtection="1">
      <alignment horizontal="right" vertical="center"/>
    </xf>
    <xf numFmtId="181" fontId="36" fillId="0" borderId="1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Alignment="1" applyProtection="1">
      <alignment horizontal="right" vertical="center"/>
    </xf>
    <xf numFmtId="49" fontId="36" fillId="0" borderId="1" xfId="0" applyNumberFormat="1" applyFont="1" applyFill="1" applyBorder="1" applyAlignment="1" applyProtection="1">
      <alignment vertical="center" shrinkToFit="1"/>
    </xf>
    <xf numFmtId="49" fontId="37" fillId="0" borderId="1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Alignment="1">
      <alignment vertical="top"/>
      <protection locked="0"/>
    </xf>
    <xf numFmtId="182" fontId="20" fillId="0" borderId="0" xfId="0" applyNumberFormat="1" applyFont="1" applyFill="1" applyAlignment="1" applyProtection="1">
      <alignment vertical="center" shrinkToFit="1"/>
    </xf>
    <xf numFmtId="182" fontId="20" fillId="0" borderId="0" xfId="0" applyNumberFormat="1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shrinkToFit="1"/>
    </xf>
    <xf numFmtId="0" fontId="2" fillId="0" borderId="0" xfId="0" applyFont="1" applyFill="1" applyAlignment="1" applyProtection="1">
      <alignment horizontal="center"/>
    </xf>
    <xf numFmtId="49" fontId="36" fillId="0" borderId="1" xfId="0" applyNumberFormat="1" applyFont="1" applyFill="1" applyBorder="1" applyAlignment="1" applyProtection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left" vertical="center" shrinkToFit="1"/>
    </xf>
    <xf numFmtId="3" fontId="36" fillId="0" borderId="1" xfId="0" applyNumberFormat="1" applyFont="1" applyFill="1" applyBorder="1" applyAlignment="1" applyProtection="1">
      <alignment horizontal="right" vertical="center"/>
    </xf>
    <xf numFmtId="0" fontId="35" fillId="0" borderId="1" xfId="0" applyFont="1" applyFill="1" applyBorder="1" applyAlignment="1" applyProtection="1">
      <alignment horizontal="left" vertical="center" shrinkToFit="1"/>
    </xf>
    <xf numFmtId="180" fontId="36" fillId="0" borderId="1" xfId="11" applyNumberFormat="1" applyFont="1" applyFill="1" applyBorder="1" applyAlignment="1" applyProtection="1">
      <alignment horizontal="right" vertical="center"/>
    </xf>
    <xf numFmtId="180" fontId="35" fillId="0" borderId="1" xfId="11" applyNumberFormat="1" applyFont="1" applyFill="1" applyBorder="1" applyAlignment="1" applyProtection="1">
      <alignment horizontal="right" vertical="center"/>
    </xf>
    <xf numFmtId="181" fontId="36" fillId="0" borderId="1" xfId="0" applyNumberFormat="1" applyFont="1" applyFill="1" applyBorder="1" applyAlignment="1" applyProtection="1">
      <alignment horizontal="right" vertical="center"/>
    </xf>
    <xf numFmtId="49" fontId="36" fillId="0" borderId="1" xfId="0" applyNumberFormat="1" applyFont="1" applyFill="1" applyBorder="1" applyAlignment="1">
      <alignment horizontal="distributed" vertical="center" shrinkToFit="1"/>
      <protection locked="0"/>
    </xf>
    <xf numFmtId="49" fontId="37" fillId="0" borderId="10" xfId="0" applyNumberFormat="1" applyFont="1" applyFill="1" applyBorder="1" applyAlignment="1" applyProtection="1">
      <alignment horizontal="center" vertical="center" shrinkToFit="1"/>
    </xf>
    <xf numFmtId="49" fontId="51" fillId="0" borderId="1" xfId="0" applyNumberFormat="1" applyFont="1" applyFill="1" applyBorder="1" applyAlignment="1" applyProtection="1">
      <alignment horizontal="left" vertical="center" shrinkToFit="1"/>
    </xf>
    <xf numFmtId="182" fontId="20" fillId="0" borderId="1" xfId="0" applyNumberFormat="1" applyFont="1" applyFill="1" applyBorder="1" applyAlignment="1" applyProtection="1">
      <alignment vertical="center" shrinkToFit="1"/>
    </xf>
    <xf numFmtId="0" fontId="35" fillId="0" borderId="1" xfId="0" applyFont="1" applyFill="1" applyBorder="1" applyAlignment="1">
      <alignment vertical="center" shrinkToFit="1"/>
      <protection locked="0"/>
    </xf>
    <xf numFmtId="0" fontId="35" fillId="0" borderId="1" xfId="0" applyNumberFormat="1" applyFont="1" applyFill="1" applyBorder="1" applyAlignment="1" applyProtection="1">
      <alignment horizontal="right" vertical="center" shrinkToFit="1"/>
    </xf>
    <xf numFmtId="182" fontId="52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shrinkToFit="1"/>
    </xf>
    <xf numFmtId="0" fontId="15" fillId="0" borderId="0" xfId="0" applyFont="1" applyFill="1" applyAlignment="1" applyProtection="1">
      <alignment horizontal="center"/>
    </xf>
    <xf numFmtId="49" fontId="8" fillId="0" borderId="0" xfId="0" applyNumberFormat="1" applyFont="1" applyFill="1" applyAlignment="1" applyProtection="1">
      <alignment horizontal="right" vertical="center" wrapText="1"/>
    </xf>
    <xf numFmtId="49" fontId="31" fillId="0" borderId="7" xfId="0" applyNumberFormat="1" applyFont="1" applyFill="1" applyBorder="1" applyAlignment="1" applyProtection="1">
      <alignment horizontal="center" vertical="center" shrinkToFit="1"/>
    </xf>
    <xf numFmtId="49" fontId="31" fillId="0" borderId="12" xfId="0" applyNumberFormat="1" applyFont="1" applyFill="1" applyBorder="1" applyAlignment="1" applyProtection="1">
      <alignment horizontal="center" vertical="center" shrinkToFit="1"/>
    </xf>
    <xf numFmtId="49" fontId="41" fillId="0" borderId="12" xfId="0" applyNumberFormat="1" applyFont="1" applyFill="1" applyBorder="1" applyAlignment="1" applyProtection="1">
      <alignment horizontal="center" vertical="center" wrapText="1"/>
    </xf>
    <xf numFmtId="49" fontId="41" fillId="0" borderId="13" xfId="0" applyNumberFormat="1" applyFont="1" applyFill="1" applyBorder="1" applyAlignment="1" applyProtection="1">
      <alignment horizontal="center" vertical="center" wrapText="1"/>
    </xf>
    <xf numFmtId="49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8" xfId="0" applyNumberFormat="1" applyFont="1" applyFill="1" applyBorder="1" applyAlignment="1" applyProtection="1">
      <alignment horizontal="center" vertical="center" shrinkToFit="1"/>
    </xf>
    <xf numFmtId="49" fontId="31" fillId="0" borderId="10" xfId="0" applyNumberFormat="1" applyFont="1" applyFill="1" applyBorder="1" applyAlignment="1" applyProtection="1">
      <alignment horizontal="center" vertical="center" shrinkToFit="1"/>
    </xf>
    <xf numFmtId="49" fontId="31" fillId="0" borderId="10" xfId="0" applyNumberFormat="1" applyFont="1" applyFill="1" applyBorder="1" applyAlignment="1" applyProtection="1">
      <alignment horizontal="center" vertical="center" wrapText="1"/>
    </xf>
    <xf numFmtId="49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left" vertical="center" shrinkToFit="1"/>
    </xf>
    <xf numFmtId="49" fontId="31" fillId="0" borderId="10" xfId="0" applyNumberFormat="1" applyFont="1" applyFill="1" applyBorder="1" applyAlignment="1" applyProtection="1">
      <alignment horizontal="left" vertical="center" shrinkToFit="1"/>
    </xf>
    <xf numFmtId="181" fontId="31" fillId="0" borderId="10" xfId="0" applyNumberFormat="1" applyFont="1" applyFill="1" applyBorder="1" applyAlignment="1">
      <alignment horizontal="right" vertical="center"/>
      <protection locked="0"/>
    </xf>
    <xf numFmtId="181" fontId="31" fillId="0" borderId="10" xfId="0" applyNumberFormat="1" applyFont="1" applyFill="1" applyBorder="1" applyAlignment="1" applyProtection="1">
      <alignment horizontal="right" vertical="center"/>
    </xf>
    <xf numFmtId="9" fontId="31" fillId="0" borderId="10" xfId="11" applyFont="1" applyFill="1" applyBorder="1" applyAlignment="1" applyProtection="1">
      <alignment horizontal="right" vertical="center"/>
    </xf>
    <xf numFmtId="0" fontId="32" fillId="0" borderId="8" xfId="0" applyFont="1" applyFill="1" applyBorder="1" applyAlignment="1" applyProtection="1">
      <alignment horizontal="left" vertical="center" shrinkToFit="1"/>
    </xf>
    <xf numFmtId="49" fontId="53" fillId="0" borderId="10" xfId="0" applyNumberFormat="1" applyFont="1" applyFill="1" applyBorder="1" applyAlignment="1" applyProtection="1">
      <alignment horizontal="left" vertical="center" shrinkToFit="1"/>
    </xf>
    <xf numFmtId="181" fontId="35" fillId="0" borderId="16" xfId="0" applyNumberFormat="1" applyFont="1" applyFill="1" applyBorder="1" applyAlignment="1" applyProtection="1">
      <alignment horizontal="right" vertical="center"/>
    </xf>
    <xf numFmtId="181" fontId="32" fillId="0" borderId="10" xfId="0" applyNumberFormat="1" applyFont="1" applyFill="1" applyBorder="1" applyAlignment="1">
      <alignment horizontal="right" vertical="center"/>
      <protection locked="0"/>
    </xf>
    <xf numFmtId="181" fontId="32" fillId="0" borderId="10" xfId="0" applyNumberFormat="1" applyFont="1" applyFill="1" applyBorder="1" applyAlignment="1" applyProtection="1">
      <alignment horizontal="right" vertical="center"/>
    </xf>
    <xf numFmtId="9" fontId="32" fillId="0" borderId="10" xfId="11" applyFont="1" applyFill="1" applyBorder="1" applyAlignment="1" applyProtection="1">
      <alignment horizontal="right" vertical="center"/>
    </xf>
    <xf numFmtId="49" fontId="32" fillId="0" borderId="15" xfId="0" applyNumberFormat="1" applyFont="1" applyFill="1" applyBorder="1" applyAlignment="1" applyProtection="1">
      <alignment horizontal="left" vertical="center" shrinkToFit="1"/>
    </xf>
    <xf numFmtId="49" fontId="32" fillId="0" borderId="10" xfId="0" applyNumberFormat="1" applyFont="1" applyFill="1" applyBorder="1" applyAlignment="1" applyProtection="1">
      <alignment horizontal="left" vertical="center" shrinkToFit="1"/>
    </xf>
    <xf numFmtId="181" fontId="35" fillId="0" borderId="10" xfId="0" applyNumberFormat="1" applyFont="1" applyFill="1" applyBorder="1" applyAlignment="1" applyProtection="1">
      <alignment horizontal="right" vertical="center"/>
    </xf>
    <xf numFmtId="181" fontId="32" fillId="0" borderId="10" xfId="0" applyNumberFormat="1" applyFont="1" applyFill="1" applyBorder="1" applyAlignment="1" applyProtection="1">
      <alignment horizontal="right" vertical="center" shrinkToFit="1"/>
    </xf>
    <xf numFmtId="49" fontId="36" fillId="0" borderId="8" xfId="0" applyNumberFormat="1" applyFont="1" applyFill="1" applyBorder="1" applyAlignment="1">
      <alignment horizontal="distributed" vertical="distributed" shrinkToFit="1"/>
      <protection locked="0"/>
    </xf>
    <xf numFmtId="49" fontId="36" fillId="0" borderId="10" xfId="0" applyNumberFormat="1" applyFont="1" applyFill="1" applyBorder="1" applyAlignment="1" applyProtection="1">
      <alignment horizontal="center" vertical="center" shrinkToFit="1"/>
    </xf>
    <xf numFmtId="181" fontId="31" fillId="0" borderId="16" xfId="0" applyNumberFormat="1" applyFont="1" applyFill="1" applyBorder="1" applyAlignment="1">
      <alignment horizontal="right" vertical="center"/>
      <protection locked="0"/>
    </xf>
    <xf numFmtId="181" fontId="32" fillId="0" borderId="1" xfId="0" applyNumberFormat="1" applyFont="1" applyFill="1" applyBorder="1" applyAlignment="1">
      <alignment horizontal="right" vertical="center"/>
      <protection locked="0"/>
    </xf>
    <xf numFmtId="181" fontId="32" fillId="0" borderId="4" xfId="0" applyNumberFormat="1" applyFont="1" applyFill="1" applyBorder="1" applyAlignment="1">
      <alignment horizontal="right" vertical="center"/>
      <protection locked="0"/>
    </xf>
    <xf numFmtId="49" fontId="31" fillId="0" borderId="17" xfId="0" applyNumberFormat="1" applyFont="1" applyFill="1" applyBorder="1" applyAlignment="1" applyProtection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常规 19 10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428" xfId="39"/>
    <cellStyle name="常规 2 2 2" xfId="40"/>
    <cellStyle name="40% - 强调文字颜色 1" xfId="41" builtinId="31"/>
    <cellStyle name="20% - 强调文字颜色 2" xfId="42" builtinId="34"/>
    <cellStyle name="常规 429" xfId="43"/>
    <cellStyle name="常规 10 2_报预算局：2016年云南省及省本级1-7月社保基金预算执行情况表（0823）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千位分隔 2" xfId="58"/>
    <cellStyle name="常规 2 4" xfId="59"/>
    <cellStyle name="常规_2007年云南省向人大报送政府收支预算表格式编制过程表 2 2" xfId="60"/>
    <cellStyle name="常规 430" xfId="61"/>
    <cellStyle name="常规 94" xfId="62"/>
    <cellStyle name="常规_2007年云南省向人大报送政府收支预算表格式编制过程表 3 2" xfId="63"/>
    <cellStyle name="常规 11 3" xfId="64"/>
    <cellStyle name="常规 2 15" xfId="65"/>
    <cellStyle name="千位分隔 5" xfId="66"/>
    <cellStyle name="百分比 8" xfId="67"/>
    <cellStyle name="千位分隔 2 4" xfId="68"/>
    <cellStyle name="常规 23" xfId="69"/>
    <cellStyle name="千位分隔 6" xfId="70"/>
    <cellStyle name="常规 431" xfId="71"/>
    <cellStyle name="常规 452" xfId="72"/>
  </cellStyles>
  <dxfs count="3">
    <dxf>
      <font>
        <b val="1"/>
        <i val="0"/>
      </font>
    </dxf>
    <dxf>
      <font>
        <b val="0"/>
        <i val="0"/>
        <color indexed="9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9A9A9"/>
      <rgbColor rgb="00FFFFCC"/>
      <rgbColor rgb="00FAEBD7"/>
      <rgbColor rgb="00660066"/>
      <rgbColor rgb="00FF8080"/>
      <rgbColor rgb="000066CC"/>
      <rgbColor rgb="00CCCCFF"/>
      <rgbColor rgb="00646464"/>
      <rgbColor rgb="00D9D9D9"/>
      <rgbColor rgb="00FDEADA"/>
      <rgbColor rgb="00FEF2E9"/>
      <rgbColor rgb="00DCDCDC"/>
      <rgbColor rgb="00FEF4ED"/>
      <rgbColor rgb="00FEF1E7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D9D9D9"/>
      <color rgb="00A9A9A9"/>
      <color rgb="0000B0F0"/>
      <color rgb="00FAEBD7"/>
      <color rgb="00DCDCDC"/>
      <color rgb="00FEF2E9"/>
      <color rgb="00FFFFFF"/>
      <color rgb="00FEF1E7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&#25919;&#24220;&#39044;&#31639;&#12289;&#37096;&#38376;&#39044;&#31639;&#26448;&#26009;\2021&#24180;&#25919;&#24220;&#39044;&#31639;&#33609;&#26696;\2021&#24180;&#21021;&#39044;&#31639;&#30465;&#32423;&#34920;&#26679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01-1"/>
      <sheetName val="01-2"/>
      <sheetName val="02"/>
      <sheetName val="03-1"/>
      <sheetName val="03-2"/>
      <sheetName val="04"/>
      <sheetName val="说明1"/>
      <sheetName val="05"/>
      <sheetName val="06"/>
      <sheetName val="07"/>
      <sheetName val="08"/>
      <sheetName val="说明3"/>
      <sheetName val="09"/>
      <sheetName val="10"/>
      <sheetName val="11"/>
      <sheetName val="12"/>
      <sheetName val="说明4"/>
      <sheetName val="13"/>
      <sheetName val="14"/>
      <sheetName val="15"/>
      <sheetName val="说明5"/>
      <sheetName val="16"/>
      <sheetName val="17"/>
      <sheetName val="18"/>
      <sheetName val="说明6"/>
      <sheetName val="19-1"/>
      <sheetName val="19-2"/>
      <sheetName val="20"/>
      <sheetName val="21-1"/>
      <sheetName val="21-2"/>
      <sheetName val="22"/>
      <sheetName val="说明7"/>
      <sheetName val="23"/>
      <sheetName val="24"/>
      <sheetName val="25-1"/>
      <sheetName val="25-1说明"/>
      <sheetName val="25-2"/>
      <sheetName val="25-2说明"/>
      <sheetName val="25-3"/>
      <sheetName val="25-3说明"/>
      <sheetName val="25-4"/>
      <sheetName val="25-4说明"/>
      <sheetName val="25-5"/>
      <sheetName val="25-5说明"/>
      <sheetName val="25-6"/>
      <sheetName val="25-6说明"/>
      <sheetName val="25-7"/>
      <sheetName val="25-7说明"/>
      <sheetName val="25-8"/>
      <sheetName val="25-8说明"/>
      <sheetName val="26"/>
      <sheetName val="27"/>
      <sheetName val="28"/>
      <sheetName val="29"/>
      <sheetName val="30"/>
      <sheetName val="31"/>
      <sheetName val="说明8"/>
      <sheetName val="32"/>
      <sheetName val="33"/>
      <sheetName val="34"/>
      <sheetName val="35"/>
      <sheetName val="36"/>
      <sheetName val="说明9"/>
      <sheetName val="37"/>
      <sheetName val="38"/>
      <sheetName val="39"/>
      <sheetName val="说明10"/>
      <sheetName val="40"/>
      <sheetName val="41"/>
      <sheetName val="42"/>
      <sheetName val="说明11"/>
      <sheetName val="43"/>
      <sheetName val="44"/>
      <sheetName val="45"/>
      <sheetName val="46"/>
      <sheetName val="_ESList"/>
    </sheetNames>
    <sheetDataSet>
      <sheetData sheetId="0">
        <row r="7">
          <cell r="B7">
            <v>44197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showGridLines="0" tabSelected="1" zoomScale="80" zoomScaleNormal="80" zoomScaleSheetLayoutView="60" workbookViewId="0">
      <pane xSplit="1" ySplit="5" topLeftCell="B6" activePane="bottomRight" state="frozenSplit"/>
      <selection/>
      <selection pane="topRight"/>
      <selection pane="bottomLeft"/>
      <selection pane="bottomRight" activeCell="L6" sqref="L6"/>
    </sheetView>
  </sheetViews>
  <sheetFormatPr defaultColWidth="10" defaultRowHeight="13.5" customHeight="1"/>
  <cols>
    <col min="1" max="1" width="9.85714285714286" style="248" customWidth="1"/>
    <col min="2" max="2" width="38.752380952381" style="248" customWidth="1"/>
    <col min="3" max="3" width="14.1047619047619" style="248" customWidth="1"/>
    <col min="4" max="4" width="13.752380952381" style="249" customWidth="1"/>
    <col min="5" max="5" width="13.0380952380952" style="249" customWidth="1"/>
    <col min="6" max="6" width="13.0285714285714" style="249" customWidth="1"/>
    <col min="7" max="7" width="12.8571428571429" style="249" customWidth="1"/>
    <col min="8" max="8" width="13.3809523809524" style="249" customWidth="1"/>
    <col min="9" max="9" width="16.3428571428571" style="249" customWidth="1"/>
    <col min="10" max="16382" width="10.2857142857143" style="25" customWidth="1"/>
    <col min="16383" max="16384" width="10" style="25"/>
  </cols>
  <sheetData>
    <row r="1" ht="20.25" customHeight="1" spans="1:9">
      <c r="A1" s="228" t="s">
        <v>0</v>
      </c>
      <c r="B1" s="226"/>
      <c r="C1" s="226"/>
      <c r="D1" s="227"/>
      <c r="E1" s="227"/>
      <c r="F1" s="227"/>
      <c r="G1" s="227"/>
      <c r="H1" s="227"/>
      <c r="I1" s="227"/>
    </row>
    <row r="2" ht="23" customHeight="1" spans="1:9">
      <c r="A2" s="251" t="s">
        <v>1</v>
      </c>
      <c r="B2" s="251"/>
      <c r="C2" s="251"/>
      <c r="D2" s="252"/>
      <c r="E2" s="252"/>
      <c r="F2" s="252"/>
      <c r="G2" s="252"/>
      <c r="H2" s="252"/>
      <c r="I2" s="252"/>
    </row>
    <row r="3" ht="22" customHeight="1" spans="1:9">
      <c r="A3" s="316"/>
      <c r="B3" s="316"/>
      <c r="C3" s="316"/>
      <c r="D3" s="317"/>
      <c r="E3" s="317"/>
      <c r="F3" s="317"/>
      <c r="G3" s="318" t="s">
        <v>2</v>
      </c>
      <c r="H3" s="318"/>
      <c r="I3" s="318"/>
    </row>
    <row r="4" ht="32" customHeight="1" spans="1:9">
      <c r="A4" s="319" t="s">
        <v>3</v>
      </c>
      <c r="B4" s="320" t="s">
        <v>4</v>
      </c>
      <c r="C4" s="321" t="s">
        <v>5</v>
      </c>
      <c r="D4" s="322" t="s">
        <v>6</v>
      </c>
      <c r="E4" s="206" t="s">
        <v>7</v>
      </c>
      <c r="F4" s="206"/>
      <c r="G4" s="323" t="s">
        <v>8</v>
      </c>
      <c r="H4" s="323"/>
      <c r="I4" s="348"/>
    </row>
    <row r="5" ht="32" customHeight="1" spans="1:9">
      <c r="A5" s="324"/>
      <c r="B5" s="325"/>
      <c r="C5" s="326"/>
      <c r="D5" s="327"/>
      <c r="E5" s="206" t="s">
        <v>9</v>
      </c>
      <c r="F5" s="206" t="s">
        <v>10</v>
      </c>
      <c r="G5" s="326" t="s">
        <v>9</v>
      </c>
      <c r="H5" s="326" t="s">
        <v>11</v>
      </c>
      <c r="I5" s="349" t="s">
        <v>12</v>
      </c>
    </row>
    <row r="6" s="23" customFormat="1" ht="30" customHeight="1" spans="1:9">
      <c r="A6" s="328" t="s">
        <v>13</v>
      </c>
      <c r="B6" s="329" t="s">
        <v>14</v>
      </c>
      <c r="C6" s="330">
        <v>26092</v>
      </c>
      <c r="D6" s="330">
        <v>24380</v>
      </c>
      <c r="E6" s="331">
        <v>24950</v>
      </c>
      <c r="F6" s="332">
        <v>0.956231795186264</v>
      </c>
      <c r="G6" s="330">
        <v>26604</v>
      </c>
      <c r="H6" s="332">
        <v>1.09122231337162</v>
      </c>
      <c r="I6" s="332">
        <v>1.06629258517034</v>
      </c>
    </row>
    <row r="7" ht="30" customHeight="1" spans="1:9">
      <c r="A7" s="333" t="s">
        <v>15</v>
      </c>
      <c r="B7" s="334" t="s">
        <v>16</v>
      </c>
      <c r="C7" s="335">
        <v>7395</v>
      </c>
      <c r="D7" s="336">
        <v>7001</v>
      </c>
      <c r="E7" s="337">
        <v>7690</v>
      </c>
      <c r="F7" s="338">
        <v>1.03989181879648</v>
      </c>
      <c r="G7" s="336">
        <v>8618</v>
      </c>
      <c r="H7" s="338">
        <v>1.23096700471361</v>
      </c>
      <c r="I7" s="338">
        <v>1.12067620286086</v>
      </c>
    </row>
    <row r="8" ht="30" customHeight="1" spans="1:9">
      <c r="A8" s="333" t="s">
        <v>17</v>
      </c>
      <c r="B8" s="339" t="s">
        <v>18</v>
      </c>
      <c r="C8" s="254">
        <v>852</v>
      </c>
      <c r="D8" s="336">
        <v>894</v>
      </c>
      <c r="E8" s="337">
        <v>875</v>
      </c>
      <c r="F8" s="338">
        <v>1.02699530516432</v>
      </c>
      <c r="G8" s="336">
        <v>886</v>
      </c>
      <c r="H8" s="338">
        <v>0.991051454138702</v>
      </c>
      <c r="I8" s="338">
        <v>1.01257142857143</v>
      </c>
    </row>
    <row r="9" ht="30" customHeight="1" spans="1:9">
      <c r="A9" s="333" t="s">
        <v>19</v>
      </c>
      <c r="B9" s="339" t="s">
        <v>20</v>
      </c>
      <c r="C9" s="254">
        <v>219</v>
      </c>
      <c r="D9" s="336">
        <v>256</v>
      </c>
      <c r="E9" s="337">
        <v>201</v>
      </c>
      <c r="F9" s="338">
        <v>0.917808219178082</v>
      </c>
      <c r="G9" s="336">
        <v>200</v>
      </c>
      <c r="H9" s="338">
        <v>0.78125</v>
      </c>
      <c r="I9" s="338">
        <v>0.995024875621891</v>
      </c>
    </row>
    <row r="10" ht="30" customHeight="1" spans="1:9">
      <c r="A10" s="333" t="s">
        <v>21</v>
      </c>
      <c r="B10" s="340" t="s">
        <v>22</v>
      </c>
      <c r="C10" s="341">
        <v>746</v>
      </c>
      <c r="D10" s="336">
        <v>795</v>
      </c>
      <c r="E10" s="337">
        <v>638</v>
      </c>
      <c r="F10" s="338">
        <v>0.855227882037534</v>
      </c>
      <c r="G10" s="336">
        <v>670</v>
      </c>
      <c r="H10" s="338">
        <v>0.842767295597484</v>
      </c>
      <c r="I10" s="338">
        <v>1.05015673981191</v>
      </c>
    </row>
    <row r="11" ht="30" customHeight="1" spans="1:9">
      <c r="A11" s="333" t="s">
        <v>23</v>
      </c>
      <c r="B11" s="340" t="s">
        <v>24</v>
      </c>
      <c r="C11" s="341">
        <v>720</v>
      </c>
      <c r="D11" s="336">
        <v>754</v>
      </c>
      <c r="E11" s="337">
        <v>877</v>
      </c>
      <c r="F11" s="338">
        <v>1.21805555555556</v>
      </c>
      <c r="G11" s="336">
        <v>918</v>
      </c>
      <c r="H11" s="338">
        <v>1.21750663129973</v>
      </c>
      <c r="I11" s="338">
        <v>1.04675028506271</v>
      </c>
    </row>
    <row r="12" ht="30" customHeight="1" spans="1:9">
      <c r="A12" s="333" t="s">
        <v>25</v>
      </c>
      <c r="B12" s="340" t="s">
        <v>26</v>
      </c>
      <c r="C12" s="341">
        <v>560</v>
      </c>
      <c r="D12" s="336">
        <v>577</v>
      </c>
      <c r="E12" s="337">
        <v>387</v>
      </c>
      <c r="F12" s="338">
        <v>0.691071428571429</v>
      </c>
      <c r="G12" s="336">
        <v>401</v>
      </c>
      <c r="H12" s="338">
        <v>0.694974003466205</v>
      </c>
      <c r="I12" s="338">
        <v>1.03617571059432</v>
      </c>
    </row>
    <row r="13" ht="30" customHeight="1" spans="1:9">
      <c r="A13" s="333" t="s">
        <v>27</v>
      </c>
      <c r="B13" s="340" t="s">
        <v>28</v>
      </c>
      <c r="C13" s="341">
        <v>353</v>
      </c>
      <c r="D13" s="336">
        <v>365</v>
      </c>
      <c r="E13" s="337">
        <v>457</v>
      </c>
      <c r="F13" s="338">
        <v>1.29461756373938</v>
      </c>
      <c r="G13" s="336">
        <v>474</v>
      </c>
      <c r="H13" s="338">
        <v>1.2986301369863</v>
      </c>
      <c r="I13" s="338">
        <v>1.03719912472648</v>
      </c>
    </row>
    <row r="14" ht="30" customHeight="1" spans="1:9">
      <c r="A14" s="333" t="s">
        <v>29</v>
      </c>
      <c r="B14" s="340" t="s">
        <v>30</v>
      </c>
      <c r="C14" s="341">
        <v>362</v>
      </c>
      <c r="D14" s="336">
        <v>382</v>
      </c>
      <c r="E14" s="337">
        <v>499</v>
      </c>
      <c r="F14" s="338">
        <v>1.37845303867403</v>
      </c>
      <c r="G14" s="336">
        <v>523</v>
      </c>
      <c r="H14" s="338">
        <v>1.36910994764398</v>
      </c>
      <c r="I14" s="338">
        <v>1.04809619238477</v>
      </c>
    </row>
    <row r="15" ht="30" customHeight="1" spans="1:9">
      <c r="A15" s="333" t="s">
        <v>31</v>
      </c>
      <c r="B15" s="340" t="s">
        <v>32</v>
      </c>
      <c r="C15" s="341">
        <v>7041</v>
      </c>
      <c r="D15" s="336">
        <v>3063</v>
      </c>
      <c r="E15" s="337">
        <v>6757</v>
      </c>
      <c r="F15" s="338">
        <v>0.95966482033802</v>
      </c>
      <c r="G15" s="336">
        <v>2256</v>
      </c>
      <c r="H15" s="338">
        <v>0.736532810969638</v>
      </c>
      <c r="I15" s="338">
        <v>0.333875980464703</v>
      </c>
    </row>
    <row r="16" ht="30" customHeight="1" spans="1:9">
      <c r="A16" s="333" t="s">
        <v>33</v>
      </c>
      <c r="B16" s="340" t="s">
        <v>34</v>
      </c>
      <c r="C16" s="341">
        <v>352</v>
      </c>
      <c r="D16" s="336">
        <v>362</v>
      </c>
      <c r="E16" s="337">
        <v>390</v>
      </c>
      <c r="F16" s="338">
        <v>1.10795454545455</v>
      </c>
      <c r="G16" s="336">
        <v>410</v>
      </c>
      <c r="H16" s="338">
        <v>1.13259668508287</v>
      </c>
      <c r="I16" s="338">
        <v>1.05128205128205</v>
      </c>
    </row>
    <row r="17" ht="30" customHeight="1" spans="1:9">
      <c r="A17" s="333" t="s">
        <v>35</v>
      </c>
      <c r="B17" s="340" t="s">
        <v>36</v>
      </c>
      <c r="C17" s="341">
        <v>2129</v>
      </c>
      <c r="D17" s="336">
        <v>4491</v>
      </c>
      <c r="E17" s="337">
        <v>158</v>
      </c>
      <c r="F17" s="338">
        <v>0.0742132456552372</v>
      </c>
      <c r="G17" s="336">
        <v>5155</v>
      </c>
      <c r="H17" s="338">
        <v>1.1478512580717</v>
      </c>
      <c r="I17" s="338">
        <v>32.626582278481</v>
      </c>
    </row>
    <row r="18" ht="30" customHeight="1" spans="1:9">
      <c r="A18" s="333" t="s">
        <v>37</v>
      </c>
      <c r="B18" s="340" t="s">
        <v>38</v>
      </c>
      <c r="C18" s="341">
        <v>1811</v>
      </c>
      <c r="D18" s="336">
        <v>1815</v>
      </c>
      <c r="E18" s="337">
        <v>2421</v>
      </c>
      <c r="F18" s="338">
        <v>1.33683048039757</v>
      </c>
      <c r="G18" s="336">
        <v>2455</v>
      </c>
      <c r="H18" s="338">
        <v>1.35261707988981</v>
      </c>
      <c r="I18" s="338">
        <v>1.01404378356051</v>
      </c>
    </row>
    <row r="19" ht="30" customHeight="1" spans="1:9">
      <c r="A19" s="333" t="s">
        <v>39</v>
      </c>
      <c r="B19" s="340" t="s">
        <v>40</v>
      </c>
      <c r="C19" s="341">
        <v>3524</v>
      </c>
      <c r="D19" s="336">
        <v>3569</v>
      </c>
      <c r="E19" s="337">
        <v>3573</v>
      </c>
      <c r="F19" s="338">
        <v>1.0139046538025</v>
      </c>
      <c r="G19" s="336">
        <v>3609</v>
      </c>
      <c r="H19" s="338">
        <v>1.0112076211824</v>
      </c>
      <c r="I19" s="338">
        <v>1.01007556675063</v>
      </c>
    </row>
    <row r="20" ht="30" customHeight="1" spans="1:9">
      <c r="A20" s="333" t="s">
        <v>41</v>
      </c>
      <c r="B20" s="340" t="s">
        <v>42</v>
      </c>
      <c r="C20" s="341">
        <v>28</v>
      </c>
      <c r="D20" s="336">
        <v>56</v>
      </c>
      <c r="E20" s="337">
        <v>33</v>
      </c>
      <c r="F20" s="338">
        <v>1.17857142857143</v>
      </c>
      <c r="G20" s="336">
        <v>35</v>
      </c>
      <c r="H20" s="338">
        <v>0.625</v>
      </c>
      <c r="I20" s="338">
        <v>1.06060606060606</v>
      </c>
    </row>
    <row r="21" ht="30" customHeight="1" spans="1:9">
      <c r="A21" s="333" t="s">
        <v>43</v>
      </c>
      <c r="B21" s="340" t="s">
        <v>44</v>
      </c>
      <c r="C21" s="342"/>
      <c r="D21" s="336">
        <v>0</v>
      </c>
      <c r="E21" s="337">
        <v>-6</v>
      </c>
      <c r="F21" s="338"/>
      <c r="G21" s="336">
        <v>-6</v>
      </c>
      <c r="H21" s="338"/>
      <c r="I21" s="338">
        <v>1</v>
      </c>
    </row>
    <row r="22" s="23" customFormat="1" ht="30" customHeight="1" spans="1:9">
      <c r="A22" s="328" t="s">
        <v>45</v>
      </c>
      <c r="B22" s="329" t="s">
        <v>46</v>
      </c>
      <c r="C22" s="330">
        <v>12475</v>
      </c>
      <c r="D22" s="330">
        <v>15346</v>
      </c>
      <c r="E22" s="331">
        <v>14778</v>
      </c>
      <c r="F22" s="332">
        <v>1.18460921843687</v>
      </c>
      <c r="G22" s="330">
        <v>14322</v>
      </c>
      <c r="H22" s="332">
        <v>0.933272514010166</v>
      </c>
      <c r="I22" s="332">
        <v>0.969143321153065</v>
      </c>
    </row>
    <row r="23" ht="30" customHeight="1" spans="1:9">
      <c r="A23" s="333" t="s">
        <v>47</v>
      </c>
      <c r="B23" s="340" t="s">
        <v>48</v>
      </c>
      <c r="C23" s="341">
        <v>1410</v>
      </c>
      <c r="D23" s="336">
        <v>1226</v>
      </c>
      <c r="E23" s="337">
        <v>2094</v>
      </c>
      <c r="F23" s="338">
        <v>1.48510638297872</v>
      </c>
      <c r="G23" s="336">
        <v>2072</v>
      </c>
      <c r="H23" s="338">
        <v>1.69004893964111</v>
      </c>
      <c r="I23" s="338">
        <v>0.989493791786055</v>
      </c>
    </row>
    <row r="24" ht="30" customHeight="1" spans="1:9">
      <c r="A24" s="333" t="s">
        <v>49</v>
      </c>
      <c r="B24" s="340" t="s">
        <v>50</v>
      </c>
      <c r="C24" s="341">
        <v>2212</v>
      </c>
      <c r="D24" s="336">
        <v>2020</v>
      </c>
      <c r="E24" s="337">
        <v>1849</v>
      </c>
      <c r="F24" s="338">
        <v>0.835895117540687</v>
      </c>
      <c r="G24" s="336">
        <v>1830</v>
      </c>
      <c r="H24" s="338">
        <v>0.905940594059406</v>
      </c>
      <c r="I24" s="338">
        <v>0.989724175229854</v>
      </c>
    </row>
    <row r="25" ht="30" customHeight="1" spans="1:9">
      <c r="A25" s="333" t="s">
        <v>51</v>
      </c>
      <c r="B25" s="340" t="s">
        <v>52</v>
      </c>
      <c r="C25" s="341">
        <v>291</v>
      </c>
      <c r="D25" s="336">
        <v>2665</v>
      </c>
      <c r="E25" s="337">
        <v>2602</v>
      </c>
      <c r="F25" s="338">
        <v>8.94158075601375</v>
      </c>
      <c r="G25" s="336">
        <v>2576</v>
      </c>
      <c r="H25" s="338">
        <v>0.966604127579737</v>
      </c>
      <c r="I25" s="338">
        <v>0.990007686395081</v>
      </c>
    </row>
    <row r="26" ht="30" customHeight="1" spans="1:9">
      <c r="A26" s="333" t="s">
        <v>53</v>
      </c>
      <c r="B26" s="340" t="s">
        <v>54</v>
      </c>
      <c r="C26" s="341">
        <v>2971</v>
      </c>
      <c r="D26" s="336">
        <v>2210</v>
      </c>
      <c r="E26" s="337">
        <v>38</v>
      </c>
      <c r="F26" s="338">
        <v>0.012790306294177</v>
      </c>
      <c r="G26" s="336">
        <v>4768</v>
      </c>
      <c r="H26" s="338">
        <v>2.15746606334842</v>
      </c>
      <c r="I26" s="338">
        <v>125.473684210526</v>
      </c>
    </row>
    <row r="27" ht="30" customHeight="1" spans="1:9">
      <c r="A27" s="333" t="s">
        <v>55</v>
      </c>
      <c r="B27" s="340" t="s">
        <v>56</v>
      </c>
      <c r="C27" s="341">
        <v>5206</v>
      </c>
      <c r="D27" s="336">
        <v>6129</v>
      </c>
      <c r="E27" s="337">
        <v>6181</v>
      </c>
      <c r="F27" s="338">
        <v>1.18728390318863</v>
      </c>
      <c r="G27" s="336">
        <v>1074</v>
      </c>
      <c r="H27" s="338">
        <v>0.175232501223691</v>
      </c>
      <c r="I27" s="338">
        <v>0.173758291538586</v>
      </c>
    </row>
    <row r="28" ht="30" customHeight="1" spans="1:9">
      <c r="A28" s="333" t="s">
        <v>57</v>
      </c>
      <c r="B28" s="340" t="s">
        <v>58</v>
      </c>
      <c r="C28" s="341">
        <v>108</v>
      </c>
      <c r="D28" s="336">
        <v>131</v>
      </c>
      <c r="E28" s="337">
        <v>294</v>
      </c>
      <c r="F28" s="338">
        <v>2.72222222222222</v>
      </c>
      <c r="G28" s="336">
        <v>291</v>
      </c>
      <c r="H28" s="338">
        <v>2.22137404580153</v>
      </c>
      <c r="I28" s="338">
        <v>0.989795918367347</v>
      </c>
    </row>
    <row r="29" ht="30" customHeight="1" spans="1:9">
      <c r="A29" s="333" t="s">
        <v>59</v>
      </c>
      <c r="B29" s="340" t="s">
        <v>60</v>
      </c>
      <c r="C29" s="341">
        <v>277</v>
      </c>
      <c r="D29" s="336">
        <v>396</v>
      </c>
      <c r="E29" s="337">
        <v>627</v>
      </c>
      <c r="F29" s="338">
        <v>2.26353790613718</v>
      </c>
      <c r="G29" s="336">
        <v>621</v>
      </c>
      <c r="H29" s="338">
        <v>1.56818181818182</v>
      </c>
      <c r="I29" s="338">
        <v>0.990430622009569</v>
      </c>
    </row>
    <row r="30" ht="30" customHeight="1" spans="1:9">
      <c r="A30" s="333" t="s">
        <v>61</v>
      </c>
      <c r="B30" s="340" t="s">
        <v>62</v>
      </c>
      <c r="C30" s="342"/>
      <c r="D30" s="336">
        <v>569</v>
      </c>
      <c r="E30" s="337">
        <v>1093</v>
      </c>
      <c r="F30" s="338"/>
      <c r="G30" s="336">
        <v>1090</v>
      </c>
      <c r="H30" s="338">
        <v>1.91564147627417</v>
      </c>
      <c r="I30" s="338">
        <v>0.997255260750229</v>
      </c>
    </row>
    <row r="31" s="23" customFormat="1" ht="30" customHeight="1" spans="1:9">
      <c r="A31" s="343"/>
      <c r="B31" s="344" t="s">
        <v>63</v>
      </c>
      <c r="C31" s="345">
        <v>38567</v>
      </c>
      <c r="D31" s="330">
        <v>39726</v>
      </c>
      <c r="E31" s="331">
        <v>39728</v>
      </c>
      <c r="F31" s="332">
        <v>1.03010345632276</v>
      </c>
      <c r="G31" s="330">
        <v>40926</v>
      </c>
      <c r="H31" s="332">
        <v>1.03020691738408</v>
      </c>
      <c r="I31" s="332">
        <v>1.03015505436971</v>
      </c>
    </row>
    <row r="32" ht="29.25" customHeight="1" spans="1:9">
      <c r="A32" s="333" t="s">
        <v>64</v>
      </c>
      <c r="B32" s="339" t="s">
        <v>65</v>
      </c>
      <c r="C32" s="346">
        <v>152265</v>
      </c>
      <c r="D32" s="336">
        <v>162510</v>
      </c>
      <c r="E32" s="336">
        <v>170051</v>
      </c>
      <c r="F32" s="338">
        <v>1.11680950973631</v>
      </c>
      <c r="G32" s="336">
        <f>SUM(G33:G40)</f>
        <v>162860</v>
      </c>
      <c r="H32" s="338">
        <f>G32/D32</f>
        <v>1.00215371361762</v>
      </c>
      <c r="I32" s="338">
        <f>G32/E32</f>
        <v>0.957712686194142</v>
      </c>
    </row>
    <row r="33" ht="30" customHeight="1" spans="1:9">
      <c r="A33" s="333" t="s">
        <v>66</v>
      </c>
      <c r="B33" s="339" t="s">
        <v>67</v>
      </c>
      <c r="C33" s="346">
        <v>2530</v>
      </c>
      <c r="D33" s="336">
        <v>2530</v>
      </c>
      <c r="E33" s="336">
        <v>2530</v>
      </c>
      <c r="F33" s="338">
        <v>1</v>
      </c>
      <c r="G33" s="336">
        <v>2530</v>
      </c>
      <c r="H33" s="338">
        <f>G33/D33</f>
        <v>1</v>
      </c>
      <c r="I33" s="338">
        <f>G33/E33</f>
        <v>1</v>
      </c>
    </row>
    <row r="34" ht="30" customHeight="1" spans="1:9">
      <c r="A34" s="333" t="s">
        <v>68</v>
      </c>
      <c r="B34" s="339" t="s">
        <v>69</v>
      </c>
      <c r="C34" s="346">
        <v>108559</v>
      </c>
      <c r="D34" s="347">
        <v>98679</v>
      </c>
      <c r="E34" s="346">
        <v>112295</v>
      </c>
      <c r="F34" s="338">
        <v>1.03441446586649</v>
      </c>
      <c r="G34" s="346">
        <v>114991</v>
      </c>
      <c r="H34" s="338">
        <f>G34/D34</f>
        <v>1.16530366136665</v>
      </c>
      <c r="I34" s="338">
        <f>G34/E34</f>
        <v>1.02400819270671</v>
      </c>
    </row>
    <row r="35" ht="30" customHeight="1" spans="1:9">
      <c r="A35" s="333" t="s">
        <v>70</v>
      </c>
      <c r="B35" s="340" t="s">
        <v>71</v>
      </c>
      <c r="C35" s="336">
        <v>25377</v>
      </c>
      <c r="D35" s="336">
        <v>39873</v>
      </c>
      <c r="E35" s="336">
        <v>19558</v>
      </c>
      <c r="F35" s="338">
        <v>0.770697876029475</v>
      </c>
      <c r="G35" s="336">
        <f>25956+1868</f>
        <v>27824</v>
      </c>
      <c r="H35" s="338">
        <f>G35/D35</f>
        <v>0.697815564417024</v>
      </c>
      <c r="I35" s="338">
        <f>G35/E35</f>
        <v>1.42264035177421</v>
      </c>
    </row>
    <row r="36" ht="30.75" customHeight="1" spans="1:9">
      <c r="A36" s="333" t="s">
        <v>72</v>
      </c>
      <c r="B36" s="340" t="s">
        <v>73</v>
      </c>
      <c r="C36" s="342"/>
      <c r="D36" s="336">
        <v>0</v>
      </c>
      <c r="E36" s="336">
        <v>0</v>
      </c>
      <c r="F36" s="338"/>
      <c r="G36" s="336">
        <v>0</v>
      </c>
      <c r="H36" s="338"/>
      <c r="I36" s="338"/>
    </row>
    <row r="37" ht="30.75" customHeight="1" spans="1:9">
      <c r="A37" s="333" t="s">
        <v>74</v>
      </c>
      <c r="B37" s="340" t="s">
        <v>75</v>
      </c>
      <c r="C37" s="342">
        <v>1590</v>
      </c>
      <c r="D37" s="336">
        <v>2428</v>
      </c>
      <c r="E37" s="336">
        <v>2164</v>
      </c>
      <c r="F37" s="338">
        <v>1.36100628930818</v>
      </c>
      <c r="G37" s="336">
        <v>2945</v>
      </c>
      <c r="H37" s="338">
        <v>1.21293245469522</v>
      </c>
      <c r="I37" s="338">
        <v>1.36090573012939</v>
      </c>
    </row>
    <row r="38" ht="30.75" customHeight="1" spans="1:9">
      <c r="A38" s="333" t="s">
        <v>76</v>
      </c>
      <c r="B38" s="340" t="s">
        <v>77</v>
      </c>
      <c r="C38" s="336">
        <v>5500</v>
      </c>
      <c r="D38" s="336">
        <v>3000</v>
      </c>
      <c r="E38" s="336">
        <v>18243</v>
      </c>
      <c r="F38" s="338">
        <v>3.31690909090909</v>
      </c>
      <c r="G38" s="336">
        <v>8000</v>
      </c>
      <c r="H38" s="338">
        <v>2.66666666666667</v>
      </c>
      <c r="I38" s="338">
        <v>0.438524365510059</v>
      </c>
    </row>
    <row r="39" ht="32.25" customHeight="1" spans="1:9">
      <c r="A39" s="333" t="s">
        <v>78</v>
      </c>
      <c r="B39" s="340" t="s">
        <v>79</v>
      </c>
      <c r="C39" s="336">
        <v>6000</v>
      </c>
      <c r="D39" s="336">
        <v>16000</v>
      </c>
      <c r="E39" s="336">
        <v>15261</v>
      </c>
      <c r="F39" s="338">
        <v>2.5435</v>
      </c>
      <c r="G39" s="337">
        <v>6570</v>
      </c>
      <c r="H39" s="338">
        <v>0.410625</v>
      </c>
      <c r="I39" s="338">
        <v>0.430509140947513</v>
      </c>
    </row>
    <row r="40" ht="30.75" customHeight="1" spans="1:9">
      <c r="A40" s="333" t="s">
        <v>80</v>
      </c>
      <c r="B40" s="340" t="s">
        <v>81</v>
      </c>
      <c r="C40" s="342">
        <v>2709</v>
      </c>
      <c r="D40" s="336">
        <v>0</v>
      </c>
      <c r="E40" s="336">
        <v>0</v>
      </c>
      <c r="F40" s="338">
        <v>0</v>
      </c>
      <c r="G40" s="336">
        <v>0</v>
      </c>
      <c r="H40" s="338"/>
      <c r="I40" s="338"/>
    </row>
    <row r="41" s="23" customFormat="1" ht="30.75" customHeight="1" spans="1:9">
      <c r="A41" s="343"/>
      <c r="B41" s="344" t="s">
        <v>82</v>
      </c>
      <c r="C41" s="331">
        <v>190832</v>
      </c>
      <c r="D41" s="331">
        <v>202236</v>
      </c>
      <c r="E41" s="331">
        <v>209779</v>
      </c>
      <c r="F41" s="332">
        <v>1.09928628322294</v>
      </c>
      <c r="G41" s="331">
        <f>G31+G32</f>
        <v>203786</v>
      </c>
      <c r="H41" s="332">
        <f>G41/D41</f>
        <v>1.00766431298087</v>
      </c>
      <c r="I41" s="332">
        <f>G41/E41</f>
        <v>0.97143184017466</v>
      </c>
    </row>
  </sheetData>
  <mergeCells count="8">
    <mergeCell ref="A2:I2"/>
    <mergeCell ref="G3:I3"/>
    <mergeCell ref="E4:F4"/>
    <mergeCell ref="G4:I4"/>
    <mergeCell ref="A4:A5"/>
    <mergeCell ref="B4:B5"/>
    <mergeCell ref="C4:C5"/>
    <mergeCell ref="D4:D5"/>
  </mergeCells>
  <conditionalFormatting sqref="C7:C20">
    <cfRule type="expression" dxfId="0" priority="2" stopIfTrue="1">
      <formula>"len($A:$A)=3"</formula>
    </cfRule>
  </conditionalFormatting>
  <conditionalFormatting sqref="C23:C29">
    <cfRule type="expression" dxfId="0" priority="1" stopIfTrue="1">
      <formula>"len($A:$A)=3"</formula>
    </cfRule>
  </conditionalFormatting>
  <printOptions horizontalCentered="1"/>
  <pageMargins left="0.590277777777778" right="0.156944444444444" top="0.373611111111111" bottom="0.373611111111111" header="0.172916666666667" footer="0.172916666666667"/>
  <pageSetup paperSize="9" scale="70" fitToHeight="0" orientation="portrait" useFirstPageNumber="1" horizontalDpi="600"/>
  <headerFooter alignWithMargins="0" scaleWithDoc="0">
    <oddFooter>&amp;C&amp;"宋体"&amp;14- &amp;P -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28" workbookViewId="0">
      <selection activeCell="P11" sqref="P11"/>
    </sheetView>
  </sheetViews>
  <sheetFormatPr defaultColWidth="8.88571428571429" defaultRowHeight="12" outlineLevelCol="6"/>
  <cols>
    <col min="1" max="1" width="36.2190476190476" style="5" customWidth="1"/>
    <col min="2" max="2" width="7.88571428571429" style="5" customWidth="1"/>
    <col min="3" max="3" width="6.66666666666667" style="1" customWidth="1"/>
    <col min="4" max="4" width="8.57142857142857" style="1" customWidth="1"/>
    <col min="5" max="5" width="8.55238095238095" style="1" customWidth="1"/>
    <col min="6" max="6" width="17.4285714285714" style="1" customWidth="1"/>
    <col min="7" max="7" width="16.4285714285714" style="1" customWidth="1"/>
    <col min="8" max="16384" width="8.88571428571429" style="1"/>
  </cols>
  <sheetData>
    <row r="1" ht="32" customHeight="1" spans="1:1">
      <c r="A1" s="129" t="s">
        <v>921</v>
      </c>
    </row>
    <row r="2" ht="27" spans="1:7">
      <c r="A2" s="130" t="s">
        <v>922</v>
      </c>
      <c r="B2" s="131"/>
      <c r="C2" s="132"/>
      <c r="D2" s="132"/>
      <c r="E2" s="132"/>
      <c r="F2" s="132"/>
      <c r="G2" s="132"/>
    </row>
    <row r="3" ht="20.25" spans="1:7">
      <c r="A3" s="133"/>
      <c r="B3" s="133"/>
      <c r="C3" s="134"/>
      <c r="D3" s="82"/>
      <c r="E3" s="135" t="s">
        <v>860</v>
      </c>
      <c r="F3" s="135"/>
      <c r="G3" s="135"/>
    </row>
    <row r="4" ht="48" customHeight="1" spans="1:7">
      <c r="A4" s="56" t="s">
        <v>923</v>
      </c>
      <c r="B4" s="136" t="s">
        <v>924</v>
      </c>
      <c r="C4" s="32" t="s">
        <v>925</v>
      </c>
      <c r="D4" s="32"/>
      <c r="E4" s="84" t="s">
        <v>926</v>
      </c>
      <c r="F4" s="57" t="s">
        <v>927</v>
      </c>
      <c r="G4" s="57"/>
    </row>
    <row r="5" ht="60" customHeight="1" spans="1:7">
      <c r="A5" s="56"/>
      <c r="B5" s="137"/>
      <c r="C5" s="32" t="s">
        <v>928</v>
      </c>
      <c r="D5" s="32" t="s">
        <v>929</v>
      </c>
      <c r="E5" s="87"/>
      <c r="F5" s="32" t="s">
        <v>930</v>
      </c>
      <c r="G5" s="32" t="s">
        <v>931</v>
      </c>
    </row>
    <row r="6" ht="27" customHeight="1" spans="1:7">
      <c r="A6" s="138" t="s">
        <v>932</v>
      </c>
      <c r="B6" s="139">
        <v>0</v>
      </c>
      <c r="C6" s="139">
        <v>0</v>
      </c>
      <c r="D6" s="139">
        <v>0</v>
      </c>
      <c r="E6" s="139">
        <v>8</v>
      </c>
      <c r="F6" s="140">
        <v>1</v>
      </c>
      <c r="G6" s="141">
        <v>1</v>
      </c>
    </row>
    <row r="7" ht="27" customHeight="1" spans="1:7">
      <c r="A7" s="142" t="s">
        <v>933</v>
      </c>
      <c r="B7" s="143"/>
      <c r="C7" s="139"/>
      <c r="D7" s="144"/>
      <c r="E7" s="144"/>
      <c r="F7" s="140"/>
      <c r="G7" s="141" t="s">
        <v>934</v>
      </c>
    </row>
    <row r="8" ht="27" customHeight="1" spans="1:7">
      <c r="A8" s="142" t="s">
        <v>935</v>
      </c>
      <c r="B8" s="143"/>
      <c r="C8" s="139"/>
      <c r="D8" s="139"/>
      <c r="E8" s="139"/>
      <c r="F8" s="140"/>
      <c r="G8" s="141" t="s">
        <v>934</v>
      </c>
    </row>
    <row r="9" ht="27" customHeight="1" spans="1:7">
      <c r="A9" s="142" t="s">
        <v>936</v>
      </c>
      <c r="B9" s="143"/>
      <c r="C9" s="139"/>
      <c r="D9" s="145"/>
      <c r="E9" s="146">
        <v>8</v>
      </c>
      <c r="F9" s="140">
        <v>1</v>
      </c>
      <c r="G9" s="141">
        <v>1</v>
      </c>
    </row>
    <row r="10" ht="27" customHeight="1" spans="1:7">
      <c r="A10" s="142" t="s">
        <v>937</v>
      </c>
      <c r="B10" s="143"/>
      <c r="C10" s="139"/>
      <c r="D10" s="139"/>
      <c r="E10" s="139"/>
      <c r="F10" s="140"/>
      <c r="G10" s="141" t="s">
        <v>934</v>
      </c>
    </row>
    <row r="11" ht="27" customHeight="1" spans="1:7">
      <c r="A11" s="142" t="s">
        <v>938</v>
      </c>
      <c r="B11" s="143"/>
      <c r="C11" s="139"/>
      <c r="D11" s="139"/>
      <c r="E11" s="139"/>
      <c r="F11" s="140"/>
      <c r="G11" s="141" t="s">
        <v>934</v>
      </c>
    </row>
    <row r="12" ht="27" customHeight="1" spans="1:7">
      <c r="A12" s="138" t="s">
        <v>939</v>
      </c>
      <c r="B12" s="139">
        <v>0</v>
      </c>
      <c r="C12" s="139">
        <v>0</v>
      </c>
      <c r="D12" s="139">
        <v>0</v>
      </c>
      <c r="E12" s="139">
        <v>0</v>
      </c>
      <c r="F12" s="140"/>
      <c r="G12" s="141" t="s">
        <v>934</v>
      </c>
    </row>
    <row r="13" ht="27" customHeight="1" spans="1:7">
      <c r="A13" s="147" t="s">
        <v>940</v>
      </c>
      <c r="B13" s="148"/>
      <c r="C13" s="139"/>
      <c r="D13" s="144"/>
      <c r="E13" s="144"/>
      <c r="F13" s="140"/>
      <c r="G13" s="141" t="s">
        <v>934</v>
      </c>
    </row>
    <row r="14" ht="27" customHeight="1" spans="1:7">
      <c r="A14" s="147" t="s">
        <v>941</v>
      </c>
      <c r="B14" s="148"/>
      <c r="C14" s="139"/>
      <c r="D14" s="144"/>
      <c r="E14" s="144"/>
      <c r="F14" s="140"/>
      <c r="G14" s="141" t="s">
        <v>934</v>
      </c>
    </row>
    <row r="15" ht="27" customHeight="1" spans="1:7">
      <c r="A15" s="147" t="s">
        <v>942</v>
      </c>
      <c r="B15" s="148"/>
      <c r="C15" s="139"/>
      <c r="D15" s="144"/>
      <c r="E15" s="144"/>
      <c r="F15" s="140"/>
      <c r="G15" s="141" t="s">
        <v>934</v>
      </c>
    </row>
    <row r="16" ht="27" customHeight="1" spans="1:7">
      <c r="A16" s="147" t="s">
        <v>943</v>
      </c>
      <c r="B16" s="148"/>
      <c r="C16" s="139"/>
      <c r="D16" s="144"/>
      <c r="E16" s="144"/>
      <c r="F16" s="140"/>
      <c r="G16" s="141" t="s">
        <v>934</v>
      </c>
    </row>
    <row r="17" ht="27" customHeight="1" spans="1:7">
      <c r="A17" s="138" t="s">
        <v>944</v>
      </c>
      <c r="B17" s="139">
        <v>0</v>
      </c>
      <c r="C17" s="139">
        <v>0</v>
      </c>
      <c r="D17" s="139">
        <v>0</v>
      </c>
      <c r="E17" s="139">
        <v>0</v>
      </c>
      <c r="F17" s="140"/>
      <c r="G17" s="141" t="s">
        <v>934</v>
      </c>
    </row>
    <row r="18" ht="27" customHeight="1" spans="1:7">
      <c r="A18" s="142" t="s">
        <v>945</v>
      </c>
      <c r="B18" s="149"/>
      <c r="C18" s="150"/>
      <c r="D18" s="144"/>
      <c r="E18" s="144"/>
      <c r="F18" s="140"/>
      <c r="G18" s="141" t="s">
        <v>934</v>
      </c>
    </row>
    <row r="19" ht="27" customHeight="1" spans="1:7">
      <c r="A19" s="138" t="s">
        <v>946</v>
      </c>
      <c r="B19" s="151"/>
      <c r="C19" s="139"/>
      <c r="D19" s="139"/>
      <c r="E19" s="139"/>
      <c r="F19" s="140"/>
      <c r="G19" s="141" t="s">
        <v>934</v>
      </c>
    </row>
    <row r="20" ht="27" customHeight="1" spans="1:7">
      <c r="A20" s="152" t="s">
        <v>947</v>
      </c>
      <c r="B20" s="153"/>
      <c r="C20" s="139"/>
      <c r="D20" s="139"/>
      <c r="E20" s="139"/>
      <c r="F20" s="140"/>
      <c r="G20" s="141" t="s">
        <v>934</v>
      </c>
    </row>
    <row r="21" ht="27" customHeight="1" spans="1:7">
      <c r="A21" s="138" t="s">
        <v>948</v>
      </c>
      <c r="B21" s="139">
        <v>0</v>
      </c>
      <c r="C21" s="139">
        <v>0</v>
      </c>
      <c r="D21" s="139">
        <v>0</v>
      </c>
      <c r="E21" s="139">
        <v>0</v>
      </c>
      <c r="F21" s="140"/>
      <c r="G21" s="141" t="s">
        <v>934</v>
      </c>
    </row>
    <row r="22" ht="27" customHeight="1" spans="1:7">
      <c r="A22" s="142" t="s">
        <v>949</v>
      </c>
      <c r="B22" s="149"/>
      <c r="C22" s="150"/>
      <c r="D22" s="154"/>
      <c r="E22" s="154"/>
      <c r="F22" s="140"/>
      <c r="G22" s="141" t="s">
        <v>934</v>
      </c>
    </row>
    <row r="23" ht="27" customHeight="1" spans="1:7">
      <c r="A23" s="155" t="s">
        <v>950</v>
      </c>
      <c r="B23" s="156">
        <v>0</v>
      </c>
      <c r="C23" s="156">
        <v>0</v>
      </c>
      <c r="D23" s="156">
        <v>0</v>
      </c>
      <c r="E23" s="156">
        <v>8</v>
      </c>
      <c r="F23" s="140">
        <v>1</v>
      </c>
      <c r="G23" s="141">
        <v>1</v>
      </c>
    </row>
    <row r="24" ht="27" customHeight="1" spans="1:7">
      <c r="A24" s="157" t="s">
        <v>951</v>
      </c>
      <c r="B24" s="139">
        <v>0</v>
      </c>
      <c r="C24" s="139">
        <v>0</v>
      </c>
      <c r="D24" s="139">
        <v>0</v>
      </c>
      <c r="E24" s="139">
        <v>0</v>
      </c>
      <c r="F24" s="140"/>
      <c r="G24" s="141"/>
    </row>
    <row r="25" ht="27" customHeight="1" spans="1:7">
      <c r="A25" s="152" t="s">
        <v>952</v>
      </c>
      <c r="B25" s="153"/>
      <c r="C25" s="158"/>
      <c r="D25" s="144"/>
      <c r="E25" s="144"/>
      <c r="F25" s="159"/>
      <c r="G25" s="160"/>
    </row>
    <row r="26" ht="27" customHeight="1" spans="1:7">
      <c r="A26" s="152" t="s">
        <v>953</v>
      </c>
      <c r="B26" s="161"/>
      <c r="C26" s="150"/>
      <c r="D26" s="162"/>
      <c r="E26" s="162"/>
      <c r="F26" s="140"/>
      <c r="G26" s="141"/>
    </row>
    <row r="27" ht="27" customHeight="1" spans="1:7">
      <c r="A27" s="152" t="s">
        <v>954</v>
      </c>
      <c r="B27" s="163"/>
      <c r="C27" s="154"/>
      <c r="D27" s="154">
        <v>8</v>
      </c>
      <c r="E27" s="154"/>
      <c r="F27" s="140">
        <v>1</v>
      </c>
      <c r="G27" s="141">
        <v>1</v>
      </c>
    </row>
    <row r="28" s="76" customFormat="1" ht="27" customHeight="1" spans="1:7">
      <c r="A28" s="164" t="s">
        <v>955</v>
      </c>
      <c r="B28" s="158">
        <v>0</v>
      </c>
      <c r="C28" s="158">
        <v>0</v>
      </c>
      <c r="D28" s="158">
        <v>8</v>
      </c>
      <c r="E28" s="158">
        <v>8</v>
      </c>
      <c r="F28" s="159">
        <v>1</v>
      </c>
      <c r="G28" s="160">
        <v>1</v>
      </c>
    </row>
    <row r="29" spans="6:7">
      <c r="F29" s="165"/>
      <c r="G29" s="165"/>
    </row>
  </sheetData>
  <mergeCells count="7">
    <mergeCell ref="A2:G2"/>
    <mergeCell ref="E3:G3"/>
    <mergeCell ref="C4:D4"/>
    <mergeCell ref="F4:G4"/>
    <mergeCell ref="A4:A5"/>
    <mergeCell ref="B4:B5"/>
    <mergeCell ref="E4:E5"/>
  </mergeCells>
  <conditionalFormatting sqref="G28">
    <cfRule type="cellIs" dxfId="1" priority="1" stopIfTrue="1" operator="greaterThan">
      <formula>10</formula>
    </cfRule>
    <cfRule type="cellIs" dxfId="1" priority="2" stopIfTrue="1" operator="lessThanOrEqual">
      <formula>-1</formula>
    </cfRule>
  </conditionalFormatting>
  <conditionalFormatting sqref="G6:G27">
    <cfRule type="cellIs" dxfId="1" priority="3" stopIfTrue="1" operator="greaterThan">
      <formula>10</formula>
    </cfRule>
    <cfRule type="cellIs" dxfId="1" priority="4" stopIfTrue="1" operator="lessThanOrEqual">
      <formula>-1</formula>
    </cfRule>
  </conditionalFormatting>
  <pageMargins left="0.786805555555556" right="0.590277777777778" top="1" bottom="1" header="0.5" footer="0.5"/>
  <pageSetup paperSize="9" scale="9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F4" sqref="F4"/>
    </sheetView>
  </sheetViews>
  <sheetFormatPr defaultColWidth="8.88571428571429" defaultRowHeight="12" outlineLevelRow="3" outlineLevelCol="1"/>
  <cols>
    <col min="1" max="1" width="86.1428571428571" style="1" customWidth="1"/>
    <col min="2" max="2" width="17.8571428571429" style="1" customWidth="1"/>
    <col min="3" max="16384" width="8.88571428571429" style="1"/>
  </cols>
  <sheetData>
    <row r="1" ht="28" customHeight="1"/>
    <row r="2" ht="47" customHeight="1" spans="1:2">
      <c r="A2" s="2" t="s">
        <v>956</v>
      </c>
      <c r="B2" s="2"/>
    </row>
    <row r="3" ht="24" customHeight="1" spans="1:2">
      <c r="A3" s="3"/>
      <c r="B3" s="3"/>
    </row>
    <row r="4" ht="388" customHeight="1" spans="1:2">
      <c r="A4" s="128" t="s">
        <v>957</v>
      </c>
      <c r="B4" s="4"/>
    </row>
  </sheetData>
  <mergeCells count="2">
    <mergeCell ref="A2:B2"/>
    <mergeCell ref="A4:B4"/>
  </mergeCells>
  <pageMargins left="0.786805555555556" right="0.590277777777778" top="1" bottom="1" header="0.5" footer="0.5"/>
  <pageSetup paperSize="9" scale="9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J8" sqref="J8"/>
    </sheetView>
  </sheetViews>
  <sheetFormatPr defaultColWidth="8.88571428571429" defaultRowHeight="12" outlineLevelCol="5"/>
  <cols>
    <col min="1" max="1" width="42.6190476190476" style="5" customWidth="1"/>
    <col min="2" max="4" width="11.6666666666667" style="1" customWidth="1"/>
    <col min="5" max="5" width="15.5714285714286" style="1" customWidth="1"/>
    <col min="6" max="6" width="16.0857142857143" style="1" customWidth="1"/>
    <col min="7" max="16384" width="8.88571428571429" style="1"/>
  </cols>
  <sheetData>
    <row r="1" ht="20.25" spans="1:1">
      <c r="A1" s="77" t="s">
        <v>958</v>
      </c>
    </row>
    <row r="2" ht="30" customHeight="1" spans="1:6">
      <c r="A2" s="107" t="s">
        <v>959</v>
      </c>
      <c r="B2" s="107"/>
      <c r="C2" s="107"/>
      <c r="D2" s="107"/>
      <c r="E2" s="107"/>
      <c r="F2" s="107"/>
    </row>
    <row r="3" ht="20.25" spans="1:6">
      <c r="A3" s="80"/>
      <c r="B3" s="81"/>
      <c r="C3" s="82"/>
      <c r="D3" s="82"/>
      <c r="E3" s="83" t="s">
        <v>860</v>
      </c>
      <c r="F3" s="83"/>
    </row>
    <row r="4" ht="28" customHeight="1" spans="1:6">
      <c r="A4" s="56" t="s">
        <v>923</v>
      </c>
      <c r="B4" s="108" t="str">
        <f>YEAR([1]封面!$B$7)-1&amp;"年"</f>
        <v>2020年</v>
      </c>
      <c r="C4" s="108"/>
      <c r="D4" s="109" t="s">
        <v>960</v>
      </c>
      <c r="E4" s="85" t="s">
        <v>927</v>
      </c>
      <c r="F4" s="86"/>
    </row>
    <row r="5" ht="47" customHeight="1" spans="1:6">
      <c r="A5" s="56"/>
      <c r="B5" s="108" t="s">
        <v>961</v>
      </c>
      <c r="C5" s="110" t="s">
        <v>962</v>
      </c>
      <c r="D5" s="111"/>
      <c r="E5" s="32" t="str">
        <f>"完成"&amp;YEAR([1]封面!$B$7)-1&amp;"年预算数的%"</f>
        <v>完成2020年预算数的%</v>
      </c>
      <c r="F5" s="32" t="s">
        <v>931</v>
      </c>
    </row>
    <row r="6" ht="20" customHeight="1" spans="1:6">
      <c r="A6" s="112" t="s">
        <v>963</v>
      </c>
      <c r="B6" s="113">
        <v>5630</v>
      </c>
      <c r="C6" s="113">
        <v>5081</v>
      </c>
      <c r="D6" s="113">
        <v>5606</v>
      </c>
      <c r="E6" s="91">
        <v>0.902486678507993</v>
      </c>
      <c r="F6" s="66">
        <v>0.103326116906121</v>
      </c>
    </row>
    <row r="7" ht="20" customHeight="1" spans="1:6">
      <c r="A7" s="114" t="s">
        <v>964</v>
      </c>
      <c r="B7" s="115">
        <v>5144</v>
      </c>
      <c r="C7" s="115">
        <v>4755</v>
      </c>
      <c r="D7" s="115">
        <v>5372</v>
      </c>
      <c r="E7" s="95">
        <v>0.924377916018662</v>
      </c>
      <c r="F7" s="66">
        <v>0.129758149316509</v>
      </c>
    </row>
    <row r="8" ht="20" customHeight="1" spans="1:6">
      <c r="A8" s="114" t="s">
        <v>965</v>
      </c>
      <c r="B8" s="115">
        <v>29</v>
      </c>
      <c r="C8" s="115">
        <v>22</v>
      </c>
      <c r="D8" s="115">
        <v>8</v>
      </c>
      <c r="E8" s="95">
        <v>0.758620689655172</v>
      </c>
      <c r="F8" s="66">
        <v>-0.636363636363636</v>
      </c>
    </row>
    <row r="9" ht="20" customHeight="1" spans="1:6">
      <c r="A9" s="114" t="s">
        <v>966</v>
      </c>
      <c r="B9" s="115"/>
      <c r="C9" s="115"/>
      <c r="D9" s="116"/>
      <c r="E9" s="95" t="s">
        <v>934</v>
      </c>
      <c r="F9" s="66"/>
    </row>
    <row r="10" ht="20" customHeight="1" spans="1:6">
      <c r="A10" s="112" t="s">
        <v>967</v>
      </c>
      <c r="B10" s="113">
        <v>10239</v>
      </c>
      <c r="C10" s="117">
        <v>10796</v>
      </c>
      <c r="D10" s="118">
        <v>10796</v>
      </c>
      <c r="E10" s="91">
        <v>1.05439984373474</v>
      </c>
      <c r="F10" s="66">
        <v>0</v>
      </c>
    </row>
    <row r="11" ht="20" customHeight="1" spans="1:6">
      <c r="A11" s="114" t="s">
        <v>964</v>
      </c>
      <c r="B11" s="115">
        <v>9416</v>
      </c>
      <c r="C11" s="119">
        <v>9488</v>
      </c>
      <c r="D11" s="120">
        <v>9647</v>
      </c>
      <c r="E11" s="95">
        <v>1.00764655904843</v>
      </c>
      <c r="F11" s="66">
        <v>0.0167580101180438</v>
      </c>
    </row>
    <row r="12" ht="20" customHeight="1" spans="1:6">
      <c r="A12" s="114" t="s">
        <v>965</v>
      </c>
      <c r="B12" s="115">
        <v>43</v>
      </c>
      <c r="C12" s="119">
        <v>34</v>
      </c>
      <c r="D12" s="120">
        <v>34</v>
      </c>
      <c r="E12" s="95">
        <v>0.790697674418605</v>
      </c>
      <c r="F12" s="66">
        <v>0</v>
      </c>
    </row>
    <row r="13" ht="20" customHeight="1" spans="1:6">
      <c r="A13" s="114" t="s">
        <v>966</v>
      </c>
      <c r="B13" s="115">
        <v>733</v>
      </c>
      <c r="C13" s="119"/>
      <c r="D13" s="120">
        <v>900</v>
      </c>
      <c r="E13" s="95">
        <v>0</v>
      </c>
      <c r="F13" s="66"/>
    </row>
    <row r="14" ht="20" customHeight="1" spans="1:6">
      <c r="A14" s="112" t="s">
        <v>968</v>
      </c>
      <c r="B14" s="113">
        <v>182</v>
      </c>
      <c r="C14" s="113">
        <v>144</v>
      </c>
      <c r="D14" s="121">
        <v>223</v>
      </c>
      <c r="E14" s="91">
        <v>0.791208791208791</v>
      </c>
      <c r="F14" s="66">
        <v>0.548611111111111</v>
      </c>
    </row>
    <row r="15" ht="20" customHeight="1" spans="1:6">
      <c r="A15" s="114" t="s">
        <v>964</v>
      </c>
      <c r="B15" s="115">
        <v>178</v>
      </c>
      <c r="C15" s="115">
        <v>138</v>
      </c>
      <c r="D15" s="115">
        <v>222</v>
      </c>
      <c r="E15" s="95">
        <v>0.775280898876405</v>
      </c>
      <c r="F15" s="66">
        <v>0.608695652173913</v>
      </c>
    </row>
    <row r="16" ht="20" customHeight="1" spans="1:6">
      <c r="A16" s="114" t="s">
        <v>965</v>
      </c>
      <c r="B16" s="115">
        <v>1</v>
      </c>
      <c r="C16" s="115">
        <v>1</v>
      </c>
      <c r="D16" s="115">
        <v>1</v>
      </c>
      <c r="E16" s="95">
        <v>1</v>
      </c>
      <c r="F16" s="66">
        <v>0</v>
      </c>
    </row>
    <row r="17" ht="20" customHeight="1" spans="1:6">
      <c r="A17" s="114" t="s">
        <v>966</v>
      </c>
      <c r="B17" s="115"/>
      <c r="C17" s="115"/>
      <c r="D17" s="115"/>
      <c r="E17" s="95" t="s">
        <v>934</v>
      </c>
      <c r="F17" s="66"/>
    </row>
    <row r="18" ht="20" customHeight="1" spans="1:6">
      <c r="A18" s="112" t="s">
        <v>969</v>
      </c>
      <c r="B18" s="122">
        <v>0</v>
      </c>
      <c r="C18" s="122">
        <v>0</v>
      </c>
      <c r="D18" s="122">
        <v>0</v>
      </c>
      <c r="E18" s="91" t="s">
        <v>934</v>
      </c>
      <c r="F18" s="66"/>
    </row>
    <row r="19" ht="20" customHeight="1" spans="1:6">
      <c r="A19" s="114" t="s">
        <v>964</v>
      </c>
      <c r="B19" s="123"/>
      <c r="C19" s="115"/>
      <c r="D19" s="115"/>
      <c r="E19" s="95" t="s">
        <v>934</v>
      </c>
      <c r="F19" s="66"/>
    </row>
    <row r="20" ht="20" customHeight="1" spans="1:6">
      <c r="A20" s="114" t="s">
        <v>965</v>
      </c>
      <c r="B20" s="123"/>
      <c r="C20" s="115"/>
      <c r="D20" s="115"/>
      <c r="E20" s="95" t="s">
        <v>934</v>
      </c>
      <c r="F20" s="66"/>
    </row>
    <row r="21" ht="20" customHeight="1" spans="1:6">
      <c r="A21" s="114" t="s">
        <v>966</v>
      </c>
      <c r="B21" s="123"/>
      <c r="C21" s="115"/>
      <c r="D21" s="115"/>
      <c r="E21" s="124" t="s">
        <v>934</v>
      </c>
      <c r="F21" s="66"/>
    </row>
    <row r="22" ht="20" customHeight="1" spans="1:6">
      <c r="A22" s="112" t="s">
        <v>970</v>
      </c>
      <c r="B22" s="122">
        <v>458</v>
      </c>
      <c r="C22" s="122">
        <v>366</v>
      </c>
      <c r="D22" s="122">
        <v>433</v>
      </c>
      <c r="E22" s="91">
        <v>0.799126637554585</v>
      </c>
      <c r="F22" s="66">
        <v>0.183060109289618</v>
      </c>
    </row>
    <row r="23" ht="20" customHeight="1" spans="1:6">
      <c r="A23" s="114" t="s">
        <v>964</v>
      </c>
      <c r="B23" s="123">
        <v>457</v>
      </c>
      <c r="C23" s="115">
        <v>364</v>
      </c>
      <c r="D23" s="115">
        <v>432</v>
      </c>
      <c r="E23" s="95">
        <v>0.796498905908096</v>
      </c>
      <c r="F23" s="66">
        <v>0.186813186813187</v>
      </c>
    </row>
    <row r="24" ht="20" customHeight="1" spans="1:6">
      <c r="A24" s="114" t="s">
        <v>965</v>
      </c>
      <c r="B24" s="123">
        <v>1</v>
      </c>
      <c r="C24" s="115">
        <v>2</v>
      </c>
      <c r="D24" s="115">
        <v>1</v>
      </c>
      <c r="E24" s="95">
        <v>2</v>
      </c>
      <c r="F24" s="66">
        <v>-0.5</v>
      </c>
    </row>
    <row r="25" ht="20" customHeight="1" spans="1:6">
      <c r="A25" s="114" t="s">
        <v>966</v>
      </c>
      <c r="B25" s="123"/>
      <c r="C25" s="115"/>
      <c r="D25" s="115"/>
      <c r="E25" s="95" t="s">
        <v>934</v>
      </c>
      <c r="F25" s="66"/>
    </row>
    <row r="26" ht="20" customHeight="1" spans="1:6">
      <c r="A26" s="112" t="s">
        <v>971</v>
      </c>
      <c r="B26" s="122">
        <v>0</v>
      </c>
      <c r="C26" s="122">
        <v>0</v>
      </c>
      <c r="D26" s="122">
        <v>0</v>
      </c>
      <c r="E26" s="95" t="s">
        <v>934</v>
      </c>
      <c r="F26" s="66"/>
    </row>
    <row r="27" ht="20" customHeight="1" spans="1:6">
      <c r="A27" s="114" t="s">
        <v>964</v>
      </c>
      <c r="B27" s="123"/>
      <c r="C27" s="113"/>
      <c r="D27" s="113"/>
      <c r="E27" s="95" t="s">
        <v>934</v>
      </c>
      <c r="F27" s="66"/>
    </row>
    <row r="28" ht="20" customHeight="1" spans="1:6">
      <c r="A28" s="114" t="s">
        <v>965</v>
      </c>
      <c r="B28" s="123"/>
      <c r="C28" s="113"/>
      <c r="D28" s="113"/>
      <c r="E28" s="95" t="s">
        <v>934</v>
      </c>
      <c r="F28" s="66"/>
    </row>
    <row r="29" ht="20" customHeight="1" spans="1:6">
      <c r="A29" s="114" t="s">
        <v>966</v>
      </c>
      <c r="B29" s="123"/>
      <c r="C29" s="113"/>
      <c r="D29" s="113"/>
      <c r="E29" s="95" t="s">
        <v>934</v>
      </c>
      <c r="F29" s="66"/>
    </row>
    <row r="30" ht="20" customHeight="1" spans="1:6">
      <c r="A30" s="112" t="s">
        <v>972</v>
      </c>
      <c r="B30" s="122">
        <v>6709</v>
      </c>
      <c r="C30" s="122">
        <v>6195</v>
      </c>
      <c r="D30" s="113">
        <v>6995</v>
      </c>
      <c r="E30" s="91">
        <v>0.923386495751975</v>
      </c>
      <c r="F30" s="66">
        <v>0.129136400322841</v>
      </c>
    </row>
    <row r="31" ht="20" customHeight="1" spans="1:6">
      <c r="A31" s="114" t="s">
        <v>964</v>
      </c>
      <c r="B31" s="123">
        <v>1404</v>
      </c>
      <c r="C31" s="115">
        <v>1691</v>
      </c>
      <c r="D31" s="115">
        <v>1557</v>
      </c>
      <c r="E31" s="95">
        <v>1.20441595441595</v>
      </c>
      <c r="F31" s="66">
        <v>-0.0792430514488468</v>
      </c>
    </row>
    <row r="32" ht="20" customHeight="1" spans="1:6">
      <c r="A32" s="114" t="s">
        <v>965</v>
      </c>
      <c r="B32" s="123">
        <v>220</v>
      </c>
      <c r="C32" s="115">
        <v>66</v>
      </c>
      <c r="D32" s="115">
        <v>268</v>
      </c>
      <c r="E32" s="95">
        <v>0.3</v>
      </c>
      <c r="F32" s="66">
        <v>3.06060606060606</v>
      </c>
    </row>
    <row r="33" ht="20" customHeight="1" spans="1:6">
      <c r="A33" s="114" t="s">
        <v>966</v>
      </c>
      <c r="B33" s="123">
        <v>4768</v>
      </c>
      <c r="C33" s="115">
        <v>4416</v>
      </c>
      <c r="D33" s="115">
        <v>4843</v>
      </c>
      <c r="E33" s="95">
        <v>0.926174496644295</v>
      </c>
      <c r="F33" s="66">
        <v>0.0966938405797102</v>
      </c>
    </row>
    <row r="34" ht="20" customHeight="1" spans="1:6">
      <c r="A34" s="112" t="s">
        <v>973</v>
      </c>
      <c r="B34" s="122">
        <v>0</v>
      </c>
      <c r="C34" s="122">
        <v>0</v>
      </c>
      <c r="D34" s="122">
        <v>0</v>
      </c>
      <c r="E34" s="91" t="s">
        <v>934</v>
      </c>
      <c r="F34" s="66"/>
    </row>
    <row r="35" ht="20" customHeight="1" spans="1:6">
      <c r="A35" s="114" t="s">
        <v>964</v>
      </c>
      <c r="B35" s="123"/>
      <c r="C35" s="115"/>
      <c r="D35" s="115"/>
      <c r="E35" s="95" t="s">
        <v>934</v>
      </c>
      <c r="F35" s="66"/>
    </row>
    <row r="36" ht="20" customHeight="1" spans="1:6">
      <c r="A36" s="114" t="s">
        <v>965</v>
      </c>
      <c r="B36" s="123"/>
      <c r="C36" s="115"/>
      <c r="D36" s="115"/>
      <c r="E36" s="95" t="s">
        <v>934</v>
      </c>
      <c r="F36" s="66"/>
    </row>
    <row r="37" ht="20" customHeight="1" spans="1:6">
      <c r="A37" s="114" t="s">
        <v>966</v>
      </c>
      <c r="B37" s="123"/>
      <c r="C37" s="115"/>
      <c r="D37" s="115"/>
      <c r="E37" s="95" t="s">
        <v>934</v>
      </c>
      <c r="F37" s="66"/>
    </row>
    <row r="38" ht="20" customHeight="1" spans="1:6">
      <c r="A38" s="125" t="s">
        <v>974</v>
      </c>
      <c r="B38" s="126">
        <v>23218</v>
      </c>
      <c r="C38" s="126">
        <v>22582</v>
      </c>
      <c r="D38" s="126">
        <v>24053</v>
      </c>
      <c r="E38" s="91">
        <v>0.97260745972952</v>
      </c>
      <c r="F38" s="66">
        <v>0.0651403772916481</v>
      </c>
    </row>
    <row r="39" ht="20" customHeight="1" spans="1:6">
      <c r="A39" s="114" t="s">
        <v>975</v>
      </c>
      <c r="B39" s="123">
        <v>16599</v>
      </c>
      <c r="C39" s="123">
        <v>16436</v>
      </c>
      <c r="D39" s="123">
        <v>17230</v>
      </c>
      <c r="E39" s="95">
        <v>0.990180131333213</v>
      </c>
      <c r="F39" s="66">
        <v>0.0483085908980287</v>
      </c>
    </row>
    <row r="40" ht="20" customHeight="1" spans="1:6">
      <c r="A40" s="114" t="s">
        <v>976</v>
      </c>
      <c r="B40" s="123">
        <v>294</v>
      </c>
      <c r="C40" s="123">
        <v>125</v>
      </c>
      <c r="D40" s="123">
        <v>312</v>
      </c>
      <c r="E40" s="95">
        <v>0.425170068027211</v>
      </c>
      <c r="F40" s="66">
        <v>1.496</v>
      </c>
    </row>
    <row r="41" ht="20" customHeight="1" spans="1:6">
      <c r="A41" s="114" t="s">
        <v>977</v>
      </c>
      <c r="B41" s="123">
        <v>5501</v>
      </c>
      <c r="C41" s="123">
        <v>4416</v>
      </c>
      <c r="D41" s="123">
        <v>5743</v>
      </c>
      <c r="E41" s="95">
        <v>0.802763133975641</v>
      </c>
      <c r="F41" s="66">
        <v>0.300498188405797</v>
      </c>
    </row>
    <row r="42" ht="20" customHeight="1" spans="1:6">
      <c r="A42" s="114" t="s">
        <v>978</v>
      </c>
      <c r="B42" s="127">
        <v>305</v>
      </c>
      <c r="C42" s="115">
        <v>4373</v>
      </c>
      <c r="D42" s="115">
        <v>7131</v>
      </c>
      <c r="E42" s="95">
        <v>14.3377049180328</v>
      </c>
      <c r="F42" s="61"/>
    </row>
    <row r="43" ht="20" customHeight="1" spans="1:6">
      <c r="A43" s="114" t="s">
        <v>979</v>
      </c>
      <c r="B43" s="127"/>
      <c r="C43" s="115"/>
      <c r="D43" s="115"/>
      <c r="E43" s="95" t="s">
        <v>934</v>
      </c>
      <c r="F43" s="61"/>
    </row>
    <row r="44" ht="20" customHeight="1" spans="1:6">
      <c r="A44" s="125" t="s">
        <v>980</v>
      </c>
      <c r="B44" s="113">
        <v>23523</v>
      </c>
      <c r="C44" s="113">
        <v>26955</v>
      </c>
      <c r="D44" s="113">
        <v>31184</v>
      </c>
      <c r="E44" s="91">
        <v>1.14589975768397</v>
      </c>
      <c r="F44" s="66">
        <v>0.156891114820998</v>
      </c>
    </row>
  </sheetData>
  <mergeCells count="6">
    <mergeCell ref="A2:F2"/>
    <mergeCell ref="E3:F3"/>
    <mergeCell ref="B4:C4"/>
    <mergeCell ref="E4:F4"/>
    <mergeCell ref="A4:A5"/>
    <mergeCell ref="D4:D5"/>
  </mergeCells>
  <conditionalFormatting sqref="B27">
    <cfRule type="cellIs" dxfId="2" priority="4" stopIfTrue="1" operator="lessThan">
      <formula>0</formula>
    </cfRule>
  </conditionalFormatting>
  <conditionalFormatting sqref="B42">
    <cfRule type="cellIs" dxfId="2" priority="7" stopIfTrue="1" operator="lessThan">
      <formula>0</formula>
    </cfRule>
    <cfRule type="cellIs" dxfId="2" priority="8" stopIfTrue="1" operator="lessThan">
      <formula>0</formula>
    </cfRule>
  </conditionalFormatting>
  <conditionalFormatting sqref="B43">
    <cfRule type="cellIs" dxfId="2" priority="10" stopIfTrue="1" operator="lessThan">
      <formula>0</formula>
    </cfRule>
  </conditionalFormatting>
  <conditionalFormatting sqref="B42:B43">
    <cfRule type="cellIs" dxfId="2" priority="9" stopIfTrue="1" operator="lessThan">
      <formula>0</formula>
    </cfRule>
  </conditionalFormatting>
  <conditionalFormatting sqref="E6:E44">
    <cfRule type="cellIs" dxfId="1" priority="2" stopIfTrue="1" operator="greaterThan">
      <formula>10</formula>
    </cfRule>
    <cfRule type="cellIs" dxfId="1" priority="3" stopIfTrue="1" operator="lessThanOrEqual">
      <formula>-1</formula>
    </cfRule>
  </conditionalFormatting>
  <conditionalFormatting sqref="E8:E10">
    <cfRule type="cellIs" dxfId="2" priority="1" stopIfTrue="1" operator="lessThan">
      <formula>0</formula>
    </cfRule>
  </conditionalFormatting>
  <conditionalFormatting sqref="B7:B9 E7">
    <cfRule type="cellIs" dxfId="2" priority="11" stopIfTrue="1" operator="lessThan">
      <formula>0</formula>
    </cfRule>
  </conditionalFormatting>
  <conditionalFormatting sqref="B10:B15 E11:E15 C14:D14 C10 D30">
    <cfRule type="cellIs" dxfId="2" priority="12" stopIfTrue="1" operator="lessThan">
      <formula>0</formula>
    </cfRule>
  </conditionalFormatting>
  <conditionalFormatting sqref="B18:B25 E18:E29 C18:D18 C22:D22">
    <cfRule type="cellIs" dxfId="2" priority="13" stopIfTrue="1" operator="lessThan">
      <formula>0</formula>
    </cfRule>
  </conditionalFormatting>
  <conditionalFormatting sqref="B26:B33 E30:E33 C26:D26 C30">
    <cfRule type="cellIs" dxfId="2" priority="16" stopIfTrue="1" operator="lessThan">
      <formula>0</formula>
    </cfRule>
  </conditionalFormatting>
  <conditionalFormatting sqref="B30:B33 E30:E33 C30">
    <cfRule type="cellIs" dxfId="2" priority="14" stopIfTrue="1" operator="lessThan">
      <formula>0</formula>
    </cfRule>
  </conditionalFormatting>
  <conditionalFormatting sqref="B34:B38 E34:E38 C34:D34 C38:D38">
    <cfRule type="cellIs" dxfId="2" priority="15" stopIfTrue="1" operator="lessThan">
      <formula>0</formula>
    </cfRule>
  </conditionalFormatting>
  <conditionalFormatting sqref="B38:D38 E38:E44">
    <cfRule type="cellIs" dxfId="2" priority="5" stopIfTrue="1" operator="lessThan">
      <formula>0</formula>
    </cfRule>
  </conditionalFormatting>
  <conditionalFormatting sqref="B39:D41">
    <cfRule type="cellIs" dxfId="2" priority="6" stopIfTrue="1" operator="lessThan">
      <formula>0</formula>
    </cfRule>
  </conditionalFormatting>
  <pageMargins left="0.629861111111111" right="0.354166666666667" top="0.511805555555556" bottom="0.511805555555556" header="0.5" footer="0.5"/>
  <pageSetup paperSize="9" scale="90" firstPageNumber="2" orientation="portrait" useFirstPageNumber="1" horizontalDpi="600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16" workbookViewId="0">
      <selection activeCell="J21" sqref="J21"/>
    </sheetView>
  </sheetViews>
  <sheetFormatPr defaultColWidth="8.88571428571429" defaultRowHeight="12" outlineLevelCol="5"/>
  <cols>
    <col min="1" max="1" width="36.7142857142857" style="5" customWidth="1"/>
    <col min="2" max="2" width="13.5714285714286" style="1" customWidth="1"/>
    <col min="3" max="3" width="13.2857142857143" style="1" customWidth="1"/>
    <col min="4" max="4" width="14.2857142857143" style="1" customWidth="1"/>
    <col min="5" max="6" width="16.1428571428571" style="1" customWidth="1"/>
    <col min="7" max="16384" width="8.88571428571429" style="1"/>
  </cols>
  <sheetData>
    <row r="1" ht="21" customHeight="1" spans="1:1">
      <c r="A1" s="77" t="s">
        <v>981</v>
      </c>
    </row>
    <row r="2" ht="27.75" spans="1:6">
      <c r="A2" s="78" t="s">
        <v>982</v>
      </c>
      <c r="B2" s="79"/>
      <c r="C2" s="79"/>
      <c r="D2" s="79"/>
      <c r="E2" s="79"/>
      <c r="F2" s="79"/>
    </row>
    <row r="3" ht="20.25" spans="1:6">
      <c r="A3" s="80"/>
      <c r="B3" s="81"/>
      <c r="C3" s="82"/>
      <c r="D3" s="82"/>
      <c r="E3" s="55" t="s">
        <v>983</v>
      </c>
      <c r="F3" s="83"/>
    </row>
    <row r="4" ht="33" customHeight="1" spans="1:6">
      <c r="A4" s="56" t="s">
        <v>923</v>
      </c>
      <c r="B4" s="32" t="str">
        <f>YEAR([1]封面!$B$7)-1&amp;"年"</f>
        <v>2020年</v>
      </c>
      <c r="C4" s="32"/>
      <c r="D4" s="84" t="s">
        <v>984</v>
      </c>
      <c r="E4" s="85" t="s">
        <v>927</v>
      </c>
      <c r="F4" s="86"/>
    </row>
    <row r="5" ht="44" customHeight="1" spans="1:6">
      <c r="A5" s="56"/>
      <c r="B5" s="32" t="s">
        <v>928</v>
      </c>
      <c r="C5" s="32" t="s">
        <v>985</v>
      </c>
      <c r="D5" s="87"/>
      <c r="E5" s="32" t="s">
        <v>986</v>
      </c>
      <c r="F5" s="32" t="s">
        <v>931</v>
      </c>
    </row>
    <row r="6" ht="37" customHeight="1" spans="1:6">
      <c r="A6" s="88" t="s">
        <v>987</v>
      </c>
      <c r="B6" s="65">
        <v>6023</v>
      </c>
      <c r="C6" s="89">
        <v>6136</v>
      </c>
      <c r="D6" s="90">
        <v>6481</v>
      </c>
      <c r="E6" s="91">
        <v>1.01876141457745</v>
      </c>
      <c r="F6" s="66">
        <v>0.0562255541069101</v>
      </c>
    </row>
    <row r="7" ht="37" customHeight="1" spans="1:6">
      <c r="A7" s="92" t="s">
        <v>988</v>
      </c>
      <c r="B7" s="93">
        <v>5994</v>
      </c>
      <c r="C7" s="90">
        <v>6073</v>
      </c>
      <c r="D7" s="94">
        <v>6420</v>
      </c>
      <c r="E7" s="95">
        <v>1.01317984651318</v>
      </c>
      <c r="F7" s="66">
        <v>0.0571381524781822</v>
      </c>
    </row>
    <row r="8" ht="37" customHeight="1" spans="1:6">
      <c r="A8" s="88" t="s">
        <v>989</v>
      </c>
      <c r="B8" s="65">
        <v>10887</v>
      </c>
      <c r="C8" s="89">
        <v>10680</v>
      </c>
      <c r="D8" s="90">
        <v>11590</v>
      </c>
      <c r="E8" s="91">
        <v>0.980986497657757</v>
      </c>
      <c r="F8" s="66">
        <v>0.0852059925093633</v>
      </c>
    </row>
    <row r="9" ht="37" customHeight="1" spans="1:6">
      <c r="A9" s="92" t="s">
        <v>988</v>
      </c>
      <c r="B9" s="60">
        <v>10868</v>
      </c>
      <c r="C9" s="96">
        <v>10669</v>
      </c>
      <c r="D9" s="94">
        <v>11578</v>
      </c>
      <c r="E9" s="95">
        <v>0.981689363268311</v>
      </c>
      <c r="F9" s="66">
        <v>0.0852001124753961</v>
      </c>
    </row>
    <row r="10" ht="37" customHeight="1" spans="1:6">
      <c r="A10" s="88" t="s">
        <v>990</v>
      </c>
      <c r="B10" s="65">
        <v>254</v>
      </c>
      <c r="C10" s="89">
        <v>674</v>
      </c>
      <c r="D10" s="90">
        <v>359</v>
      </c>
      <c r="E10" s="91">
        <v>2.65354330708661</v>
      </c>
      <c r="F10" s="66">
        <v>-0.467359050445104</v>
      </c>
    </row>
    <row r="11" ht="37" customHeight="1" spans="1:6">
      <c r="A11" s="92" t="s">
        <v>988</v>
      </c>
      <c r="B11" s="60">
        <v>170</v>
      </c>
      <c r="C11" s="96">
        <v>243</v>
      </c>
      <c r="D11" s="94">
        <v>244</v>
      </c>
      <c r="E11" s="95">
        <v>1.42941176470588</v>
      </c>
      <c r="F11" s="66">
        <v>0.00411522633744865</v>
      </c>
    </row>
    <row r="12" ht="37" customHeight="1" spans="1:6">
      <c r="A12" s="88" t="s">
        <v>991</v>
      </c>
      <c r="B12" s="65"/>
      <c r="C12" s="89"/>
      <c r="D12" s="90"/>
      <c r="E12" s="91" t="s">
        <v>934</v>
      </c>
      <c r="F12" s="66"/>
    </row>
    <row r="13" ht="37" customHeight="1" spans="1:6">
      <c r="A13" s="92" t="s">
        <v>988</v>
      </c>
      <c r="B13" s="60"/>
      <c r="C13" s="96"/>
      <c r="D13" s="94"/>
      <c r="E13" s="95" t="s">
        <v>934</v>
      </c>
      <c r="F13" s="66"/>
    </row>
    <row r="14" ht="37" customHeight="1" spans="1:6">
      <c r="A14" s="88" t="s">
        <v>992</v>
      </c>
      <c r="B14" s="65">
        <v>600</v>
      </c>
      <c r="C14" s="89">
        <v>746</v>
      </c>
      <c r="D14" s="90">
        <v>790</v>
      </c>
      <c r="E14" s="91">
        <v>1.24333333333333</v>
      </c>
      <c r="F14" s="66">
        <v>0.0589812332439679</v>
      </c>
    </row>
    <row r="15" ht="37" customHeight="1" spans="1:6">
      <c r="A15" s="92" t="s">
        <v>988</v>
      </c>
      <c r="B15" s="60">
        <v>599</v>
      </c>
      <c r="C15" s="97">
        <v>746</v>
      </c>
      <c r="D15" s="98">
        <v>790</v>
      </c>
      <c r="E15" s="95">
        <v>1.24540901502504</v>
      </c>
      <c r="F15" s="66">
        <v>0.0589812332439679</v>
      </c>
    </row>
    <row r="16" ht="37" customHeight="1" spans="1:6">
      <c r="A16" s="88" t="s">
        <v>993</v>
      </c>
      <c r="B16" s="65"/>
      <c r="C16" s="99"/>
      <c r="D16" s="100"/>
      <c r="E16" s="91" t="s">
        <v>934</v>
      </c>
      <c r="F16" s="66"/>
    </row>
    <row r="17" ht="37" customHeight="1" spans="1:6">
      <c r="A17" s="92" t="s">
        <v>988</v>
      </c>
      <c r="B17" s="60"/>
      <c r="C17" s="101"/>
      <c r="D17" s="102"/>
      <c r="E17" s="95" t="s">
        <v>934</v>
      </c>
      <c r="F17" s="66"/>
    </row>
    <row r="18" ht="37" customHeight="1" spans="1:6">
      <c r="A18" s="88" t="s">
        <v>994</v>
      </c>
      <c r="B18" s="65">
        <v>4587</v>
      </c>
      <c r="C18" s="103">
        <v>4390</v>
      </c>
      <c r="D18" s="104">
        <v>4737</v>
      </c>
      <c r="E18" s="91">
        <v>0.957052539786353</v>
      </c>
      <c r="F18" s="66">
        <v>0.0790432801822323</v>
      </c>
    </row>
    <row r="19" ht="37" customHeight="1" spans="1:6">
      <c r="A19" s="92" t="s">
        <v>988</v>
      </c>
      <c r="B19" s="60">
        <v>4580</v>
      </c>
      <c r="C19" s="96">
        <v>4360</v>
      </c>
      <c r="D19" s="94">
        <v>4726</v>
      </c>
      <c r="E19" s="95">
        <v>0.951965065502183</v>
      </c>
      <c r="F19" s="66">
        <v>0.0839449541284403</v>
      </c>
    </row>
    <row r="20" ht="37" customHeight="1" spans="1:6">
      <c r="A20" s="88" t="s">
        <v>995</v>
      </c>
      <c r="B20" s="65"/>
      <c r="C20" s="90"/>
      <c r="D20" s="90"/>
      <c r="E20" s="91" t="s">
        <v>934</v>
      </c>
      <c r="F20" s="66"/>
    </row>
    <row r="21" ht="37" customHeight="1" spans="1:6">
      <c r="A21" s="92" t="s">
        <v>988</v>
      </c>
      <c r="B21" s="60"/>
      <c r="C21" s="94"/>
      <c r="D21" s="94"/>
      <c r="E21" s="95" t="s">
        <v>934</v>
      </c>
      <c r="F21" s="66"/>
    </row>
    <row r="22" ht="37" customHeight="1" spans="1:6">
      <c r="A22" s="105" t="s">
        <v>996</v>
      </c>
      <c r="B22" s="90">
        <v>22351</v>
      </c>
      <c r="C22" s="90">
        <v>22626</v>
      </c>
      <c r="D22" s="90">
        <v>23957</v>
      </c>
      <c r="E22" s="91">
        <v>1.01230370005816</v>
      </c>
      <c r="F22" s="66">
        <v>0.0588261292318573</v>
      </c>
    </row>
    <row r="23" ht="37" customHeight="1" spans="1:6">
      <c r="A23" s="92" t="s">
        <v>997</v>
      </c>
      <c r="B23" s="94">
        <v>22211</v>
      </c>
      <c r="C23" s="94">
        <v>22091</v>
      </c>
      <c r="D23" s="94">
        <v>23758</v>
      </c>
      <c r="E23" s="95">
        <v>0.994597271622169</v>
      </c>
      <c r="F23" s="61">
        <v>0.075460594812367</v>
      </c>
    </row>
    <row r="24" s="76" customFormat="1" ht="37" customHeight="1" spans="1:6">
      <c r="A24" s="106" t="s">
        <v>998</v>
      </c>
      <c r="B24" s="65"/>
      <c r="C24" s="90"/>
      <c r="D24" s="90"/>
      <c r="E24" s="91" t="s">
        <v>934</v>
      </c>
      <c r="F24" s="66"/>
    </row>
    <row r="25" s="76" customFormat="1" ht="37" customHeight="1" spans="1:6">
      <c r="A25" s="106" t="s">
        <v>999</v>
      </c>
      <c r="B25" s="65">
        <v>91</v>
      </c>
      <c r="C25" s="90">
        <v>4623</v>
      </c>
      <c r="D25" s="90">
        <v>5764</v>
      </c>
      <c r="E25" s="91">
        <v>50.8021978021978</v>
      </c>
      <c r="F25" s="66"/>
    </row>
    <row r="26" ht="37" customHeight="1" spans="1:6">
      <c r="A26" s="105" t="s">
        <v>1000</v>
      </c>
      <c r="B26" s="90">
        <v>22442</v>
      </c>
      <c r="C26" s="90">
        <v>27249</v>
      </c>
      <c r="D26" s="90">
        <v>29721</v>
      </c>
      <c r="E26" s="91">
        <v>1.21419659566884</v>
      </c>
      <c r="F26" s="66">
        <v>0.0907189254651546</v>
      </c>
    </row>
  </sheetData>
  <mergeCells count="6">
    <mergeCell ref="A2:F2"/>
    <mergeCell ref="E3:F3"/>
    <mergeCell ref="B4:C4"/>
    <mergeCell ref="E4:F4"/>
    <mergeCell ref="A4:A5"/>
    <mergeCell ref="D4:D5"/>
  </mergeCells>
  <conditionalFormatting sqref="E6:E26">
    <cfRule type="cellIs" dxfId="1" priority="1" stopIfTrue="1" operator="greaterThan">
      <formula>10</formula>
    </cfRule>
    <cfRule type="cellIs" dxfId="1" priority="2" stopIfTrue="1" operator="lessThanOrEqual">
      <formula>-1</formula>
    </cfRule>
  </conditionalFormatting>
  <pageMargins left="0.786805555555556" right="0.590277777777778" top="0.550694444444444" bottom="0.786805555555556" header="0.5" footer="0.5"/>
  <pageSetup paperSize="9" scale="85" orientation="portrait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D6" sqref="D6"/>
    </sheetView>
  </sheetViews>
  <sheetFormatPr defaultColWidth="8.88571428571429" defaultRowHeight="12" outlineLevelCol="5"/>
  <cols>
    <col min="1" max="1" width="43" style="5" customWidth="1"/>
    <col min="2" max="2" width="12.7809523809524" style="1" customWidth="1"/>
    <col min="3" max="4" width="12.2190476190476" style="1"/>
    <col min="5" max="5" width="16" style="1" customWidth="1"/>
    <col min="6" max="6" width="16.4285714285714" style="1" customWidth="1"/>
    <col min="7" max="16384" width="8.88571428571429" style="1"/>
  </cols>
  <sheetData>
    <row r="1" ht="23" customHeight="1" spans="1:1">
      <c r="A1" s="50" t="s">
        <v>1001</v>
      </c>
    </row>
    <row r="2" ht="27" spans="1:6">
      <c r="A2" s="51" t="s">
        <v>1002</v>
      </c>
      <c r="B2" s="51"/>
      <c r="C2" s="51"/>
      <c r="D2" s="51"/>
      <c r="E2" s="51"/>
      <c r="F2" s="51"/>
    </row>
    <row r="3" ht="20.25" spans="1:6">
      <c r="A3" s="52"/>
      <c r="B3" s="53"/>
      <c r="C3" s="54"/>
      <c r="D3" s="55" t="s">
        <v>983</v>
      </c>
      <c r="E3" s="55"/>
      <c r="F3" s="55"/>
    </row>
    <row r="4" ht="36" customHeight="1" spans="1:6">
      <c r="A4" s="56" t="s">
        <v>923</v>
      </c>
      <c r="B4" s="32" t="str">
        <f>YEAR([1]封面!$B$7)-1&amp;"年"</f>
        <v>2020年</v>
      </c>
      <c r="C4" s="32"/>
      <c r="D4" s="32" t="s">
        <v>1003</v>
      </c>
      <c r="E4" s="57" t="s">
        <v>927</v>
      </c>
      <c r="F4" s="57"/>
    </row>
    <row r="5" ht="68" customHeight="1" spans="1:6">
      <c r="A5" s="56"/>
      <c r="B5" s="32" t="s">
        <v>928</v>
      </c>
      <c r="C5" s="58" t="s">
        <v>1004</v>
      </c>
      <c r="D5" s="32"/>
      <c r="E5" s="32" t="str">
        <f>"完成"&amp;YEAR([1]封面!$B$7)-1&amp;"年预算数的%"</f>
        <v>完成2020年预算数的%</v>
      </c>
      <c r="F5" s="32" t="str">
        <f>"比"&amp;YEAR([1]封面!$B$7)-2&amp;"年决算数增长%"</f>
        <v>比2019年决算数增长%</v>
      </c>
    </row>
    <row r="6" ht="50" customHeight="1" spans="1:6">
      <c r="A6" s="59" t="s">
        <v>1005</v>
      </c>
      <c r="B6" s="60">
        <v>-393</v>
      </c>
      <c r="C6" s="60">
        <v>-2214</v>
      </c>
      <c r="D6" s="60"/>
      <c r="E6" s="61">
        <v>5.63358778625954</v>
      </c>
      <c r="F6" s="61">
        <v>-1</v>
      </c>
    </row>
    <row r="7" ht="52" customHeight="1" spans="1:6">
      <c r="A7" s="59" t="s">
        <v>1006</v>
      </c>
      <c r="B7" s="62">
        <v>-648</v>
      </c>
      <c r="C7" s="62">
        <v>116</v>
      </c>
      <c r="D7" s="62">
        <v>-793</v>
      </c>
      <c r="E7" s="61">
        <v>-0.179012345679012</v>
      </c>
      <c r="F7" s="61">
        <v>-7.83620689655172</v>
      </c>
    </row>
    <row r="8" ht="49" customHeight="1" spans="1:6">
      <c r="A8" s="59" t="s">
        <v>1007</v>
      </c>
      <c r="B8" s="60">
        <v>0</v>
      </c>
      <c r="C8" s="60"/>
      <c r="D8" s="60">
        <v>0</v>
      </c>
      <c r="E8" s="61" t="s">
        <v>934</v>
      </c>
      <c r="F8" s="61"/>
    </row>
    <row r="9" ht="52" customHeight="1" spans="1:6">
      <c r="A9" s="59" t="s">
        <v>1008</v>
      </c>
      <c r="B9" s="60">
        <v>0</v>
      </c>
      <c r="C9" s="60">
        <v>0</v>
      </c>
      <c r="D9" s="60">
        <v>0</v>
      </c>
      <c r="E9" s="61" t="s">
        <v>934</v>
      </c>
      <c r="F9" s="61"/>
    </row>
    <row r="10" ht="49" customHeight="1" spans="1:6">
      <c r="A10" s="59" t="s">
        <v>1009</v>
      </c>
      <c r="B10" s="63">
        <v>0</v>
      </c>
      <c r="C10" s="63"/>
      <c r="D10" s="63">
        <v>0</v>
      </c>
      <c r="E10" s="61" t="s">
        <v>934</v>
      </c>
      <c r="F10" s="61"/>
    </row>
    <row r="11" ht="52" customHeight="1" spans="1:6">
      <c r="A11" s="59" t="s">
        <v>1010</v>
      </c>
      <c r="B11" s="60">
        <v>0</v>
      </c>
      <c r="C11" s="60">
        <v>0</v>
      </c>
      <c r="D11" s="60">
        <v>0</v>
      </c>
      <c r="E11" s="61" t="s">
        <v>934</v>
      </c>
      <c r="F11" s="61"/>
    </row>
    <row r="12" ht="47" customHeight="1" spans="1:6">
      <c r="A12" s="59" t="s">
        <v>1011</v>
      </c>
      <c r="B12" s="60">
        <v>2122</v>
      </c>
      <c r="C12" s="60">
        <v>1806</v>
      </c>
      <c r="D12" s="60">
        <v>2257</v>
      </c>
      <c r="E12" s="61">
        <v>0.851083883129123</v>
      </c>
      <c r="F12" s="61">
        <v>0.249723145071982</v>
      </c>
    </row>
    <row r="13" ht="52" customHeight="1" spans="1:6">
      <c r="A13" s="59" t="s">
        <v>1012</v>
      </c>
      <c r="B13" s="60">
        <v>0</v>
      </c>
      <c r="C13" s="63">
        <v>0</v>
      </c>
      <c r="D13" s="63">
        <v>0</v>
      </c>
      <c r="E13" s="61" t="s">
        <v>934</v>
      </c>
      <c r="F13" s="61"/>
    </row>
    <row r="14" ht="49" customHeight="1" spans="1:6">
      <c r="A14" s="64" t="s">
        <v>1013</v>
      </c>
      <c r="B14" s="65">
        <v>1081</v>
      </c>
      <c r="C14" s="65">
        <v>-292</v>
      </c>
      <c r="D14" s="65">
        <v>1464</v>
      </c>
      <c r="E14" s="66">
        <v>-0.270120259019426</v>
      </c>
      <c r="F14" s="66">
        <v>-6.01369863013699</v>
      </c>
    </row>
    <row r="15" ht="44" customHeight="1" spans="1:6">
      <c r="A15" s="64" t="s">
        <v>1014</v>
      </c>
      <c r="B15" s="67">
        <v>27988</v>
      </c>
      <c r="C15" s="65">
        <v>27734</v>
      </c>
      <c r="D15" s="65">
        <v>29197</v>
      </c>
      <c r="E15" s="66">
        <v>0.990924682006574</v>
      </c>
      <c r="F15" s="66">
        <v>0.052751135790005</v>
      </c>
    </row>
    <row r="16" ht="52" customHeight="1" spans="1:6">
      <c r="A16" s="68"/>
      <c r="B16" s="69"/>
      <c r="C16" s="69"/>
      <c r="D16" s="69"/>
      <c r="E16" s="70"/>
      <c r="F16" s="70"/>
    </row>
    <row r="17" ht="52" customHeight="1" spans="1:6">
      <c r="A17" s="68"/>
      <c r="B17" s="69"/>
      <c r="C17" s="69"/>
      <c r="D17" s="69"/>
      <c r="E17" s="70"/>
      <c r="F17" s="70"/>
    </row>
    <row r="18" ht="48" customHeight="1" spans="1:6">
      <c r="A18" s="68"/>
      <c r="B18" s="69"/>
      <c r="C18" s="69"/>
      <c r="D18" s="69"/>
      <c r="E18" s="70"/>
      <c r="F18" s="70"/>
    </row>
    <row r="19" ht="52" customHeight="1" spans="1:6">
      <c r="A19" s="68"/>
      <c r="B19" s="69"/>
      <c r="C19" s="69"/>
      <c r="D19" s="69"/>
      <c r="E19" s="70"/>
      <c r="F19" s="70"/>
    </row>
    <row r="20" ht="50" customHeight="1" spans="1:6">
      <c r="A20" s="68"/>
      <c r="B20" s="69"/>
      <c r="C20" s="71"/>
      <c r="D20" s="71"/>
      <c r="E20" s="70"/>
      <c r="F20" s="70"/>
    </row>
    <row r="21" ht="52" customHeight="1" spans="1:6">
      <c r="A21" s="68"/>
      <c r="B21" s="69"/>
      <c r="C21" s="69"/>
      <c r="D21" s="69"/>
      <c r="E21" s="70"/>
      <c r="F21" s="70"/>
    </row>
    <row r="22" ht="52" customHeight="1" spans="1:6">
      <c r="A22" s="68"/>
      <c r="B22" s="69"/>
      <c r="C22" s="69"/>
      <c r="D22" s="69"/>
      <c r="E22" s="70"/>
      <c r="F22" s="70"/>
    </row>
    <row r="23" ht="52" customHeight="1" spans="1:6">
      <c r="A23" s="68"/>
      <c r="B23" s="72"/>
      <c r="C23" s="73"/>
      <c r="D23" s="69"/>
      <c r="E23" s="70"/>
      <c r="F23" s="70"/>
    </row>
    <row r="24" ht="42" customHeight="1" spans="1:6">
      <c r="A24" s="74"/>
      <c r="B24" s="75"/>
      <c r="C24" s="75"/>
      <c r="D24" s="75"/>
      <c r="E24" s="75"/>
      <c r="F24" s="75"/>
    </row>
    <row r="25" spans="1:6">
      <c r="A25" s="74"/>
      <c r="B25" s="75"/>
      <c r="C25" s="75"/>
      <c r="D25" s="75"/>
      <c r="E25" s="75"/>
      <c r="F25" s="75"/>
    </row>
    <row r="26" spans="1:6">
      <c r="A26" s="74"/>
      <c r="B26" s="75"/>
      <c r="C26" s="75"/>
      <c r="D26" s="75"/>
      <c r="E26" s="75"/>
      <c r="F26" s="75"/>
    </row>
    <row r="27" spans="1:6">
      <c r="A27" s="74"/>
      <c r="B27" s="75"/>
      <c r="C27" s="75"/>
      <c r="D27" s="75"/>
      <c r="E27" s="75"/>
      <c r="F27" s="75"/>
    </row>
    <row r="28" spans="1:6">
      <c r="A28" s="74"/>
      <c r="B28" s="75"/>
      <c r="C28" s="75"/>
      <c r="D28" s="75"/>
      <c r="E28" s="75"/>
      <c r="F28" s="75"/>
    </row>
    <row r="29" spans="1:6">
      <c r="A29" s="74"/>
      <c r="B29" s="75"/>
      <c r="C29" s="75"/>
      <c r="D29" s="75"/>
      <c r="E29" s="75"/>
      <c r="F29" s="75"/>
    </row>
    <row r="30" spans="1:6">
      <c r="A30" s="74"/>
      <c r="B30" s="75"/>
      <c r="C30" s="75"/>
      <c r="D30" s="75"/>
      <c r="E30" s="75"/>
      <c r="F30" s="75"/>
    </row>
    <row r="31" spans="1:6">
      <c r="A31" s="74"/>
      <c r="B31" s="75"/>
      <c r="C31" s="75"/>
      <c r="D31" s="75"/>
      <c r="E31" s="75"/>
      <c r="F31" s="75"/>
    </row>
  </sheetData>
  <mergeCells count="6">
    <mergeCell ref="A2:F2"/>
    <mergeCell ref="D3:F3"/>
    <mergeCell ref="B4:C4"/>
    <mergeCell ref="E4:F4"/>
    <mergeCell ref="A4:A5"/>
    <mergeCell ref="D4:D5"/>
  </mergeCells>
  <pageMargins left="0.786805555555556" right="0.393055555555556" top="0.786805555555556" bottom="1" header="0.5" footer="0.5"/>
  <pageSetup paperSize="9" scale="85" orientation="portrait"/>
  <headerFooter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F4" sqref="F4"/>
    </sheetView>
  </sheetViews>
  <sheetFormatPr defaultColWidth="8.88571428571429" defaultRowHeight="12" outlineLevelRow="3"/>
  <cols>
    <col min="1" max="1" width="101.285714285714" style="1" customWidth="1"/>
    <col min="2" max="16384" width="8.88571428571429" style="1"/>
  </cols>
  <sheetData>
    <row r="1" ht="24" customHeight="1"/>
    <row r="2" ht="27.75" spans="1:1">
      <c r="A2" s="48" t="s">
        <v>1015</v>
      </c>
    </row>
    <row r="3" ht="14" customHeight="1" spans="1:1">
      <c r="A3" s="48"/>
    </row>
    <row r="4" ht="402" customHeight="1" spans="1:1">
      <c r="A4" s="49" t="s">
        <v>1016</v>
      </c>
    </row>
  </sheetData>
  <pageMargins left="0.786805555555556" right="0.472222222222222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H4" sqref="H4"/>
    </sheetView>
  </sheetViews>
  <sheetFormatPr defaultColWidth="8.88571428571429" defaultRowHeight="12" outlineLevelCol="5"/>
  <cols>
    <col min="1" max="1" width="40.3428571428571" style="24" customWidth="1"/>
    <col min="2" max="2" width="12.8571428571429" style="25" customWidth="1"/>
    <col min="3" max="3" width="13.5714285714286" style="25" customWidth="1"/>
    <col min="4" max="4" width="14" style="25" customWidth="1"/>
    <col min="5" max="5" width="16.7142857142857" style="25" customWidth="1"/>
    <col min="6" max="6" width="14.4285714285714" style="25" customWidth="1"/>
    <col min="7" max="16384" width="8.88571428571429" style="25"/>
  </cols>
  <sheetData>
    <row r="1" ht="20.25" spans="1:1">
      <c r="A1" s="26" t="s">
        <v>1017</v>
      </c>
    </row>
    <row r="2" ht="27.75" spans="1:6">
      <c r="A2" s="27" t="s">
        <v>1018</v>
      </c>
      <c r="B2" s="27"/>
      <c r="C2" s="27"/>
      <c r="D2" s="27"/>
      <c r="E2" s="27"/>
      <c r="F2" s="27"/>
    </row>
    <row r="3" ht="20.25" spans="1:6">
      <c r="A3" s="28"/>
      <c r="B3" s="29"/>
      <c r="C3" s="29"/>
      <c r="D3" s="29"/>
      <c r="E3" s="30" t="s">
        <v>1019</v>
      </c>
      <c r="F3" s="30"/>
    </row>
    <row r="4" s="22" customFormat="1" ht="85" customHeight="1" spans="1:6">
      <c r="A4" s="31" t="s">
        <v>1020</v>
      </c>
      <c r="B4" s="14" t="s">
        <v>1021</v>
      </c>
      <c r="C4" s="14" t="s">
        <v>1022</v>
      </c>
      <c r="D4" s="14" t="s">
        <v>1023</v>
      </c>
      <c r="E4" s="32" t="s">
        <v>1024</v>
      </c>
      <c r="F4" s="32" t="s">
        <v>1025</v>
      </c>
    </row>
    <row r="5" ht="20" customHeight="1" spans="1:6">
      <c r="A5" s="31" t="s">
        <v>1026</v>
      </c>
      <c r="B5" s="31"/>
      <c r="C5" s="31"/>
      <c r="D5" s="31"/>
      <c r="E5" s="31"/>
      <c r="F5" s="31"/>
    </row>
    <row r="6" s="23" customFormat="1" ht="20" customHeight="1" spans="1:6">
      <c r="A6" s="33" t="s">
        <v>1027</v>
      </c>
      <c r="B6" s="34">
        <v>96742.42</v>
      </c>
      <c r="C6" s="34">
        <v>96742.42</v>
      </c>
      <c r="D6" s="34">
        <v>96742.42</v>
      </c>
      <c r="E6" s="35">
        <v>0</v>
      </c>
      <c r="F6" s="36">
        <v>0</v>
      </c>
    </row>
    <row r="7" ht="20" customHeight="1" spans="1:6">
      <c r="A7" s="37" t="s">
        <v>1028</v>
      </c>
      <c r="B7" s="38">
        <v>96742.42</v>
      </c>
      <c r="C7" s="38">
        <v>96742.42</v>
      </c>
      <c r="D7" s="38">
        <v>96742.42</v>
      </c>
      <c r="E7" s="39">
        <v>0</v>
      </c>
      <c r="F7" s="40">
        <v>0</v>
      </c>
    </row>
    <row r="8" ht="20" customHeight="1" spans="1:6">
      <c r="A8" s="37" t="s">
        <v>1029</v>
      </c>
      <c r="B8" s="38"/>
      <c r="C8" s="41"/>
      <c r="D8" s="41"/>
      <c r="E8" s="39"/>
      <c r="F8" s="40"/>
    </row>
    <row r="9" s="23" customFormat="1" ht="20" customHeight="1" spans="1:6">
      <c r="A9" s="33" t="s">
        <v>1030</v>
      </c>
      <c r="B9" s="34">
        <v>126400</v>
      </c>
      <c r="C9" s="34">
        <v>126400</v>
      </c>
      <c r="D9" s="34">
        <v>126400</v>
      </c>
      <c r="E9" s="42">
        <v>0</v>
      </c>
      <c r="F9" s="36">
        <v>0</v>
      </c>
    </row>
    <row r="10" s="23" customFormat="1" ht="20" customHeight="1" spans="1:6">
      <c r="A10" s="33" t="s">
        <v>1031</v>
      </c>
      <c r="B10" s="34">
        <v>6000</v>
      </c>
      <c r="C10" s="43">
        <v>15261</v>
      </c>
      <c r="D10" s="43">
        <v>6570</v>
      </c>
      <c r="E10" s="42">
        <v>1.5435</v>
      </c>
      <c r="F10" s="36"/>
    </row>
    <row r="11" ht="20" customHeight="1" spans="1:6">
      <c r="A11" s="37" t="s">
        <v>1032</v>
      </c>
      <c r="B11" s="38"/>
      <c r="C11" s="41"/>
      <c r="D11" s="41"/>
      <c r="E11" s="44" t="s">
        <v>934</v>
      </c>
      <c r="F11" s="40"/>
    </row>
    <row r="12" ht="20" customHeight="1" spans="1:6">
      <c r="A12" s="37" t="s">
        <v>1033</v>
      </c>
      <c r="B12" s="38">
        <v>6000</v>
      </c>
      <c r="C12" s="41">
        <v>15261</v>
      </c>
      <c r="D12" s="41">
        <v>6570</v>
      </c>
      <c r="E12" s="44">
        <v>1.5435</v>
      </c>
      <c r="F12" s="40">
        <v>-0.569490859052487</v>
      </c>
    </row>
    <row r="13" ht="20" customHeight="1" spans="1:6">
      <c r="A13" s="37" t="s">
        <v>1034</v>
      </c>
      <c r="B13" s="38"/>
      <c r="C13" s="41"/>
      <c r="D13" s="41"/>
      <c r="E13" s="44" t="s">
        <v>934</v>
      </c>
      <c r="F13" s="40"/>
    </row>
    <row r="14" s="23" customFormat="1" ht="20" customHeight="1" spans="1:6">
      <c r="A14" s="33" t="s">
        <v>1035</v>
      </c>
      <c r="B14" s="34">
        <v>6000</v>
      </c>
      <c r="C14" s="34">
        <v>15261</v>
      </c>
      <c r="D14" s="34">
        <v>7370</v>
      </c>
      <c r="E14" s="42">
        <v>1.5435</v>
      </c>
      <c r="F14" s="36">
        <v>-0.517069654675316</v>
      </c>
    </row>
    <row r="15" ht="20" customHeight="1" spans="1:6">
      <c r="A15" s="37" t="s">
        <v>1036</v>
      </c>
      <c r="B15" s="38">
        <v>6000</v>
      </c>
      <c r="C15" s="41">
        <v>15261</v>
      </c>
      <c r="D15" s="41">
        <v>6570</v>
      </c>
      <c r="E15" s="44">
        <v>1.5435</v>
      </c>
      <c r="F15" s="40">
        <v>-0.569490859052487</v>
      </c>
    </row>
    <row r="16" ht="20" customHeight="1" spans="1:6">
      <c r="A16" s="37" t="s">
        <v>1037</v>
      </c>
      <c r="B16" s="38"/>
      <c r="C16" s="41">
        <v>93.11</v>
      </c>
      <c r="D16" s="41">
        <v>892.98</v>
      </c>
      <c r="E16" s="44" t="s">
        <v>934</v>
      </c>
      <c r="F16" s="40"/>
    </row>
    <row r="17" s="23" customFormat="1" ht="20" customHeight="1" spans="1:6">
      <c r="A17" s="33" t="s">
        <v>1038</v>
      </c>
      <c r="B17" s="34">
        <v>96742.42</v>
      </c>
      <c r="C17" s="34">
        <v>96649.31</v>
      </c>
      <c r="D17" s="34">
        <v>95756.33</v>
      </c>
      <c r="E17" s="42">
        <v>-0.000962452665542179</v>
      </c>
      <c r="F17" s="36">
        <v>-0.00923938308509387</v>
      </c>
    </row>
    <row r="18" ht="20" customHeight="1" spans="1:6">
      <c r="A18" s="45" t="s">
        <v>1039</v>
      </c>
      <c r="B18" s="31"/>
      <c r="C18" s="31"/>
      <c r="D18" s="31"/>
      <c r="E18" s="31"/>
      <c r="F18" s="31"/>
    </row>
    <row r="19" s="23" customFormat="1" ht="20" customHeight="1" spans="1:6">
      <c r="A19" s="33" t="s">
        <v>1040</v>
      </c>
      <c r="B19" s="34">
        <v>5316</v>
      </c>
      <c r="C19" s="34">
        <v>5316</v>
      </c>
      <c r="D19" s="34">
        <v>23316</v>
      </c>
      <c r="E19" s="42">
        <v>0</v>
      </c>
      <c r="F19" s="36">
        <v>3.38600451467269</v>
      </c>
    </row>
    <row r="20" ht="20" customHeight="1" spans="1:6">
      <c r="A20" s="37" t="s">
        <v>1041</v>
      </c>
      <c r="B20" s="38">
        <v>5316</v>
      </c>
      <c r="C20" s="38">
        <v>5316</v>
      </c>
      <c r="D20" s="38">
        <v>23316</v>
      </c>
      <c r="E20" s="44">
        <v>0</v>
      </c>
      <c r="F20" s="40">
        <v>3.38600451467269</v>
      </c>
    </row>
    <row r="21" ht="20" customHeight="1" spans="1:6">
      <c r="A21" s="37" t="s">
        <v>1042</v>
      </c>
      <c r="B21" s="38"/>
      <c r="C21" s="38"/>
      <c r="D21" s="38"/>
      <c r="E21" s="44" t="s">
        <v>934</v>
      </c>
      <c r="F21" s="40"/>
    </row>
    <row r="22" s="23" customFormat="1" ht="20" customHeight="1" spans="1:6">
      <c r="A22" s="33" t="s">
        <v>1043</v>
      </c>
      <c r="B22" s="34">
        <v>5400</v>
      </c>
      <c r="C22" s="34">
        <v>23400</v>
      </c>
      <c r="D22" s="34">
        <v>23400</v>
      </c>
      <c r="E22" s="42">
        <v>3.33333333333333</v>
      </c>
      <c r="F22" s="36">
        <v>0</v>
      </c>
    </row>
    <row r="23" s="23" customFormat="1" ht="20" customHeight="1" spans="1:6">
      <c r="A23" s="33" t="s">
        <v>1044</v>
      </c>
      <c r="B23" s="34"/>
      <c r="C23" s="34">
        <v>19200</v>
      </c>
      <c r="D23" s="34"/>
      <c r="E23" s="42" t="s">
        <v>934</v>
      </c>
      <c r="F23" s="36">
        <v>-1</v>
      </c>
    </row>
    <row r="24" ht="20" customHeight="1" spans="1:6">
      <c r="A24" s="37" t="s">
        <v>1045</v>
      </c>
      <c r="B24" s="38"/>
      <c r="C24" s="38">
        <v>18000</v>
      </c>
      <c r="D24" s="38"/>
      <c r="E24" s="44" t="s">
        <v>934</v>
      </c>
      <c r="F24" s="40">
        <v>-1</v>
      </c>
    </row>
    <row r="25" ht="20" customHeight="1" spans="1:6">
      <c r="A25" s="37" t="s">
        <v>1046</v>
      </c>
      <c r="B25" s="38"/>
      <c r="C25" s="38">
        <v>1200</v>
      </c>
      <c r="D25" s="38"/>
      <c r="E25" s="44" t="s">
        <v>934</v>
      </c>
      <c r="F25" s="40"/>
    </row>
    <row r="26" ht="20" customHeight="1" spans="1:6">
      <c r="A26" s="37" t="s">
        <v>1047</v>
      </c>
      <c r="B26" s="38"/>
      <c r="C26" s="38"/>
      <c r="D26" s="38"/>
      <c r="E26" s="44" t="s">
        <v>934</v>
      </c>
      <c r="F26" s="40"/>
    </row>
    <row r="27" s="23" customFormat="1" ht="20" customHeight="1" spans="1:6">
      <c r="A27" s="33" t="s">
        <v>1048</v>
      </c>
      <c r="B27" s="34"/>
      <c r="C27" s="34">
        <v>1200</v>
      </c>
      <c r="D27" s="34"/>
      <c r="E27" s="42" t="s">
        <v>934</v>
      </c>
      <c r="F27" s="36">
        <v>-1</v>
      </c>
    </row>
    <row r="28" ht="20" customHeight="1" spans="1:6">
      <c r="A28" s="37" t="s">
        <v>1049</v>
      </c>
      <c r="B28" s="38"/>
      <c r="C28" s="38">
        <v>1200</v>
      </c>
      <c r="D28" s="38"/>
      <c r="E28" s="44" t="s">
        <v>934</v>
      </c>
      <c r="F28" s="40">
        <v>-1</v>
      </c>
    </row>
    <row r="29" ht="20" customHeight="1" spans="1:6">
      <c r="A29" s="37" t="s">
        <v>1050</v>
      </c>
      <c r="B29" s="38"/>
      <c r="C29" s="38"/>
      <c r="D29" s="38"/>
      <c r="E29" s="44" t="s">
        <v>934</v>
      </c>
      <c r="F29" s="40"/>
    </row>
    <row r="30" s="23" customFormat="1" ht="20" customHeight="1" spans="1:6">
      <c r="A30" s="33" t="s">
        <v>1051</v>
      </c>
      <c r="B30" s="34">
        <v>5316</v>
      </c>
      <c r="C30" s="43">
        <v>23316</v>
      </c>
      <c r="D30" s="43">
        <v>23316</v>
      </c>
      <c r="E30" s="42">
        <v>3.38600451467269</v>
      </c>
      <c r="F30" s="36">
        <v>0</v>
      </c>
    </row>
    <row r="31" ht="20" customHeight="1" spans="1:6">
      <c r="A31" s="45" t="s">
        <v>1052</v>
      </c>
      <c r="B31" s="31"/>
      <c r="C31" s="31"/>
      <c r="D31" s="31"/>
      <c r="E31" s="31"/>
      <c r="F31" s="31"/>
    </row>
    <row r="32" s="23" customFormat="1" ht="20" customHeight="1" spans="1:6">
      <c r="A32" s="33" t="s">
        <v>1053</v>
      </c>
      <c r="B32" s="46">
        <v>102058.42</v>
      </c>
      <c r="C32" s="46">
        <v>102058.42</v>
      </c>
      <c r="D32" s="46">
        <v>120058.42</v>
      </c>
      <c r="E32" s="42">
        <v>0</v>
      </c>
      <c r="F32" s="36">
        <v>0.176369573426671</v>
      </c>
    </row>
    <row r="33" ht="20" customHeight="1" spans="1:6">
      <c r="A33" s="37" t="s">
        <v>1054</v>
      </c>
      <c r="B33" s="47">
        <v>102058.42</v>
      </c>
      <c r="C33" s="47">
        <v>102058.42</v>
      </c>
      <c r="D33" s="47">
        <v>120058.42</v>
      </c>
      <c r="E33" s="44">
        <v>0</v>
      </c>
      <c r="F33" s="40">
        <v>0.176369573426671</v>
      </c>
    </row>
    <row r="34" ht="20" customHeight="1" spans="1:6">
      <c r="A34" s="37" t="s">
        <v>1055</v>
      </c>
      <c r="B34" s="47">
        <v>0</v>
      </c>
      <c r="C34" s="47">
        <v>0</v>
      </c>
      <c r="D34" s="47"/>
      <c r="E34" s="44" t="s">
        <v>934</v>
      </c>
      <c r="F34" s="40"/>
    </row>
    <row r="35" s="23" customFormat="1" ht="20" customHeight="1" spans="1:6">
      <c r="A35" s="33" t="s">
        <v>1056</v>
      </c>
      <c r="B35" s="46">
        <v>131800</v>
      </c>
      <c r="C35" s="46">
        <v>149800</v>
      </c>
      <c r="D35" s="46">
        <v>149800</v>
      </c>
      <c r="E35" s="42">
        <v>0.136570561456753</v>
      </c>
      <c r="F35" s="36">
        <v>0</v>
      </c>
    </row>
    <row r="36" s="23" customFormat="1" ht="20" customHeight="1" spans="1:6">
      <c r="A36" s="33" t="s">
        <v>1057</v>
      </c>
      <c r="B36" s="46">
        <v>6000</v>
      </c>
      <c r="C36" s="46">
        <v>34461</v>
      </c>
      <c r="D36" s="46">
        <v>6570</v>
      </c>
      <c r="E36" s="42">
        <v>4.7435</v>
      </c>
      <c r="F36" s="36">
        <v>-0.809349699660486</v>
      </c>
    </row>
    <row r="37" ht="20" customHeight="1" spans="1:6">
      <c r="A37" s="37" t="s">
        <v>1058</v>
      </c>
      <c r="B37" s="47">
        <v>0</v>
      </c>
      <c r="C37" s="47">
        <v>18000</v>
      </c>
      <c r="D37" s="47">
        <v>0</v>
      </c>
      <c r="E37" s="44" t="s">
        <v>934</v>
      </c>
      <c r="F37" s="40">
        <v>-1</v>
      </c>
    </row>
    <row r="38" ht="20" customHeight="1" spans="1:6">
      <c r="A38" s="37" t="s">
        <v>1059</v>
      </c>
      <c r="B38" s="47">
        <v>6000</v>
      </c>
      <c r="C38" s="47">
        <v>16461</v>
      </c>
      <c r="D38" s="47">
        <v>6570</v>
      </c>
      <c r="E38" s="44">
        <v>1.7435</v>
      </c>
      <c r="F38" s="40">
        <v>-0.600874794969929</v>
      </c>
    </row>
    <row r="39" ht="20" customHeight="1" spans="1:6">
      <c r="A39" s="37" t="s">
        <v>1060</v>
      </c>
      <c r="B39" s="47">
        <v>0</v>
      </c>
      <c r="C39" s="47">
        <v>0</v>
      </c>
      <c r="D39" s="47"/>
      <c r="E39" s="44" t="s">
        <v>934</v>
      </c>
      <c r="F39" s="40"/>
    </row>
    <row r="40" s="23" customFormat="1" ht="20" customHeight="1" spans="1:6">
      <c r="A40" s="33" t="s">
        <v>1061</v>
      </c>
      <c r="B40" s="46">
        <v>6000</v>
      </c>
      <c r="C40" s="46">
        <v>16461</v>
      </c>
      <c r="D40" s="46">
        <v>7370</v>
      </c>
      <c r="E40" s="42">
        <v>1.7435</v>
      </c>
      <c r="F40" s="36">
        <v>-0.552275074418322</v>
      </c>
    </row>
    <row r="41" ht="20" customHeight="1" spans="1:6">
      <c r="A41" s="37" t="s">
        <v>1062</v>
      </c>
      <c r="B41" s="47">
        <v>6000</v>
      </c>
      <c r="C41" s="47">
        <v>16461</v>
      </c>
      <c r="D41" s="47">
        <v>6570</v>
      </c>
      <c r="E41" s="44">
        <v>1.7435</v>
      </c>
      <c r="F41" s="40">
        <v>-0.600874794969929</v>
      </c>
    </row>
    <row r="42" ht="20" customHeight="1" spans="1:6">
      <c r="A42" s="37" t="s">
        <v>1063</v>
      </c>
      <c r="B42" s="47">
        <v>0</v>
      </c>
      <c r="C42" s="47">
        <v>93.11</v>
      </c>
      <c r="D42" s="47"/>
      <c r="E42" s="44" t="s">
        <v>934</v>
      </c>
      <c r="F42" s="40"/>
    </row>
    <row r="43" s="23" customFormat="1" ht="20" customHeight="1" spans="1:6">
      <c r="A43" s="33" t="s">
        <v>1064</v>
      </c>
      <c r="B43" s="46">
        <v>102058.42</v>
      </c>
      <c r="C43" s="46">
        <v>119965.31</v>
      </c>
      <c r="D43" s="46">
        <v>119072.33</v>
      </c>
      <c r="E43" s="42">
        <v>0.175457252816573</v>
      </c>
      <c r="F43" s="36">
        <v>-0.00744365183568485</v>
      </c>
    </row>
  </sheetData>
  <mergeCells count="5">
    <mergeCell ref="A2:F2"/>
    <mergeCell ref="E3:F3"/>
    <mergeCell ref="A5:F5"/>
    <mergeCell ref="A18:F18"/>
    <mergeCell ref="A31:F31"/>
  </mergeCells>
  <pageMargins left="0.786805555555556" right="0.393055555555556" top="0.786805555555556" bottom="0.590277777777778" header="0.5" footer="0.5"/>
  <pageSetup paperSize="9" scale="85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I7" sqref="I7"/>
    </sheetView>
  </sheetViews>
  <sheetFormatPr defaultColWidth="8.88571428571429" defaultRowHeight="12" outlineLevelCol="4"/>
  <cols>
    <col min="1" max="1" width="30.4285714285714" style="5" customWidth="1"/>
    <col min="2" max="2" width="19.5714285714286" style="5" customWidth="1"/>
    <col min="3" max="3" width="18.2857142857143" style="1" customWidth="1"/>
    <col min="4" max="4" width="12" style="1" customWidth="1"/>
    <col min="5" max="5" width="16.4285714285714" style="1" customWidth="1"/>
    <col min="6" max="16384" width="8.88571428571429" style="1"/>
  </cols>
  <sheetData>
    <row r="1" ht="28" customHeight="1" spans="1:1">
      <c r="A1" s="6" t="s">
        <v>1065</v>
      </c>
    </row>
    <row r="2" ht="40" customHeight="1" spans="1:5">
      <c r="A2" s="7" t="s">
        <v>1066</v>
      </c>
      <c r="B2" s="8"/>
      <c r="C2" s="9"/>
      <c r="D2" s="9"/>
      <c r="E2" s="9"/>
    </row>
    <row r="3" ht="21" customHeight="1" spans="1:5">
      <c r="A3" s="10"/>
      <c r="B3" s="10"/>
      <c r="C3" s="11"/>
      <c r="D3" s="12" t="s">
        <v>611</v>
      </c>
      <c r="E3" s="12"/>
    </row>
    <row r="4" ht="37.5" spans="1:5">
      <c r="A4" s="13" t="s">
        <v>1067</v>
      </c>
      <c r="B4" s="14" t="s">
        <v>1068</v>
      </c>
      <c r="C4" s="14" t="s">
        <v>1069</v>
      </c>
      <c r="D4" s="15" t="s">
        <v>1070</v>
      </c>
      <c r="E4" s="14" t="s">
        <v>1071</v>
      </c>
    </row>
    <row r="5" ht="29" customHeight="1" spans="1:5">
      <c r="A5" s="16" t="s">
        <v>1072</v>
      </c>
      <c r="B5" s="17" t="s">
        <v>1073</v>
      </c>
      <c r="C5" s="18">
        <v>12000</v>
      </c>
      <c r="D5" s="17" t="s">
        <v>1073</v>
      </c>
      <c r="E5" s="17" t="s">
        <v>1073</v>
      </c>
    </row>
    <row r="6" ht="29" customHeight="1" spans="1:5">
      <c r="A6" s="19" t="s">
        <v>1074</v>
      </c>
      <c r="B6" s="20"/>
      <c r="C6" s="20"/>
      <c r="D6" s="20"/>
      <c r="E6" s="20"/>
    </row>
    <row r="7" ht="29" customHeight="1" spans="1:5">
      <c r="A7" s="19" t="s">
        <v>1075</v>
      </c>
      <c r="B7" s="20"/>
      <c r="C7" s="20"/>
      <c r="D7" s="20"/>
      <c r="E7" s="20"/>
    </row>
    <row r="8" ht="29" customHeight="1" spans="1:5">
      <c r="A8" s="19" t="s">
        <v>1076</v>
      </c>
      <c r="B8" s="20"/>
      <c r="C8" s="20"/>
      <c r="D8" s="20"/>
      <c r="E8" s="20"/>
    </row>
    <row r="9" ht="29" customHeight="1" spans="1:5">
      <c r="A9" s="19" t="s">
        <v>1077</v>
      </c>
      <c r="B9" s="17" t="s">
        <v>1073</v>
      </c>
      <c r="C9" s="20">
        <v>12000</v>
      </c>
      <c r="D9" s="17" t="s">
        <v>1073</v>
      </c>
      <c r="E9" s="17" t="s">
        <v>1073</v>
      </c>
    </row>
    <row r="10" ht="29" customHeight="1" spans="1:5">
      <c r="A10" s="19" t="s">
        <v>1078</v>
      </c>
      <c r="B10" s="20"/>
      <c r="C10" s="20"/>
      <c r="D10" s="20"/>
      <c r="E10" s="20"/>
    </row>
    <row r="11" ht="29" customHeight="1" spans="1:5">
      <c r="A11" s="19" t="s">
        <v>1079</v>
      </c>
      <c r="B11" s="20"/>
      <c r="C11" s="20"/>
      <c r="D11" s="20"/>
      <c r="E11" s="20"/>
    </row>
    <row r="12" ht="29" customHeight="1" spans="1:5">
      <c r="A12" s="19" t="s">
        <v>1080</v>
      </c>
      <c r="B12" s="20"/>
      <c r="C12" s="20"/>
      <c r="D12" s="20"/>
      <c r="E12" s="20"/>
    </row>
    <row r="13" ht="29" customHeight="1" spans="1:5">
      <c r="A13" s="19" t="s">
        <v>1081</v>
      </c>
      <c r="B13" s="17" t="s">
        <v>1073</v>
      </c>
      <c r="C13" s="20">
        <v>12000</v>
      </c>
      <c r="D13" s="17" t="s">
        <v>1073</v>
      </c>
      <c r="E13" s="17" t="s">
        <v>1073</v>
      </c>
    </row>
    <row r="14" ht="29" customHeight="1" spans="1:5">
      <c r="A14" s="16" t="s">
        <v>1082</v>
      </c>
      <c r="B14" s="18"/>
      <c r="C14" s="18"/>
      <c r="D14" s="18"/>
      <c r="E14" s="18"/>
    </row>
    <row r="15" ht="29" customHeight="1" spans="1:5">
      <c r="A15" s="16" t="s">
        <v>1083</v>
      </c>
      <c r="B15" s="18"/>
      <c r="C15" s="17" t="s">
        <v>1073</v>
      </c>
      <c r="D15" s="18"/>
      <c r="E15" s="18"/>
    </row>
    <row r="16" ht="29" customHeight="1" spans="1:5">
      <c r="A16" s="19" t="s">
        <v>1084</v>
      </c>
      <c r="B16" s="20"/>
      <c r="C16" s="20"/>
      <c r="D16" s="20"/>
      <c r="E16" s="20"/>
    </row>
    <row r="17" ht="29" customHeight="1" spans="1:5">
      <c r="A17" s="19" t="s">
        <v>1085</v>
      </c>
      <c r="B17" s="20"/>
      <c r="C17" s="20"/>
      <c r="D17" s="20"/>
      <c r="E17" s="20"/>
    </row>
    <row r="18" ht="29" customHeight="1" spans="1:5">
      <c r="A18" s="19" t="s">
        <v>1086</v>
      </c>
      <c r="B18" s="20"/>
      <c r="C18" s="20"/>
      <c r="D18" s="20"/>
      <c r="E18" s="20"/>
    </row>
    <row r="19" ht="29" customHeight="1" spans="1:5">
      <c r="A19" s="16" t="s">
        <v>1087</v>
      </c>
      <c r="B19" s="18"/>
      <c r="C19" s="18"/>
      <c r="D19" s="18"/>
      <c r="E19" s="18"/>
    </row>
    <row r="20" ht="29" customHeight="1" spans="1:5">
      <c r="A20" s="16" t="s">
        <v>1088</v>
      </c>
      <c r="B20" s="17" t="s">
        <v>1073</v>
      </c>
      <c r="C20" s="18">
        <v>6000</v>
      </c>
      <c r="D20" s="17" t="s">
        <v>1073</v>
      </c>
      <c r="E20" s="17" t="s">
        <v>1073</v>
      </c>
    </row>
    <row r="21" ht="29" customHeight="1" spans="1:5">
      <c r="A21" s="19" t="s">
        <v>1089</v>
      </c>
      <c r="B21" s="17" t="s">
        <v>1073</v>
      </c>
      <c r="C21" s="20">
        <v>6000</v>
      </c>
      <c r="D21" s="17" t="s">
        <v>1073</v>
      </c>
      <c r="E21" s="17" t="s">
        <v>1073</v>
      </c>
    </row>
    <row r="22" ht="29" customHeight="1" spans="1:5">
      <c r="A22" s="16" t="s">
        <v>1090</v>
      </c>
      <c r="B22" s="18"/>
      <c r="C22" s="18"/>
      <c r="D22" s="18"/>
      <c r="E22" s="18"/>
    </row>
    <row r="23" ht="29" customHeight="1" spans="1:5">
      <c r="A23" s="19" t="s">
        <v>1091</v>
      </c>
      <c r="B23" s="20"/>
      <c r="C23" s="20"/>
      <c r="D23" s="20"/>
      <c r="E23" s="20"/>
    </row>
    <row r="24" ht="25" customHeight="1" spans="1:5">
      <c r="A24" s="19" t="s">
        <v>1092</v>
      </c>
      <c r="B24" s="20"/>
      <c r="C24" s="20"/>
      <c r="D24" s="20"/>
      <c r="E24" s="20"/>
    </row>
    <row r="25" ht="24" customHeight="1" spans="1:5">
      <c r="A25" s="16" t="s">
        <v>1093</v>
      </c>
      <c r="B25" s="18"/>
      <c r="C25" s="18"/>
      <c r="D25" s="18"/>
      <c r="E25" s="18"/>
    </row>
    <row r="26" ht="28" customHeight="1" spans="1:5">
      <c r="A26" s="21" t="s">
        <v>1094</v>
      </c>
      <c r="B26" s="17" t="s">
        <v>1073</v>
      </c>
      <c r="C26" s="18">
        <v>18000</v>
      </c>
      <c r="D26" s="17" t="s">
        <v>1073</v>
      </c>
      <c r="E26" s="17" t="s">
        <v>1073</v>
      </c>
    </row>
  </sheetData>
  <mergeCells count="2">
    <mergeCell ref="A2:E2"/>
    <mergeCell ref="D3:E3"/>
  </mergeCells>
  <pageMargins left="0.75" right="0.393055555555556" top="1" bottom="1" header="0.786805555555556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D4" sqref="D4"/>
    </sheetView>
  </sheetViews>
  <sheetFormatPr defaultColWidth="8.88571428571429" defaultRowHeight="12"/>
  <cols>
    <col min="1" max="1" width="149.428571428571" style="1" customWidth="1"/>
    <col min="2" max="16384" width="8.88571428571429" style="1"/>
  </cols>
  <sheetData>
    <row r="1" ht="29" customHeight="1"/>
    <row r="2" ht="53" customHeight="1" spans="1:1">
      <c r="A2" s="2" t="s">
        <v>1095</v>
      </c>
    </row>
    <row r="3" ht="27" customHeight="1" spans="1:1">
      <c r="A3" s="3"/>
    </row>
    <row r="4" ht="409" customHeight="1" spans="1:1">
      <c r="A4" s="4" t="s">
        <v>1096</v>
      </c>
    </row>
    <row r="5" spans="1:1">
      <c r="A5" s="4"/>
    </row>
    <row r="6" spans="1:1">
      <c r="A6" s="4"/>
    </row>
    <row r="7" spans="1:1">
      <c r="A7" s="4"/>
    </row>
    <row r="8" spans="1:1">
      <c r="A8" s="4"/>
    </row>
    <row r="9" spans="1:1">
      <c r="A9" s="4"/>
    </row>
    <row r="10" spans="1:1">
      <c r="A10" s="4"/>
    </row>
    <row r="11" spans="1:1">
      <c r="A11" s="4"/>
    </row>
    <row r="12" spans="1:1">
      <c r="A12" s="4"/>
    </row>
    <row r="13" spans="1:1">
      <c r="A13" s="4"/>
    </row>
    <row r="14" spans="1:1">
      <c r="A14" s="4"/>
    </row>
    <row r="15" spans="1:1">
      <c r="A15" s="4"/>
    </row>
    <row r="16" spans="1:1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</sheetData>
  <mergeCells count="1">
    <mergeCell ref="A4:A22"/>
  </mergeCells>
  <pageMargins left="0.786805555555556" right="0.472222222222222" top="1" bottom="1" header="0.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27"/>
  <sheetViews>
    <sheetView showGridLines="0" zoomScale="80" zoomScaleNormal="80" zoomScaleSheetLayoutView="60" workbookViewId="0">
      <pane xSplit="1" ySplit="5" topLeftCell="B6" activePane="bottomRight" state="frozenSplit"/>
      <selection/>
      <selection pane="topRight"/>
      <selection pane="bottomLeft"/>
      <selection pane="bottomRight" activeCell="I168" sqref="I168"/>
    </sheetView>
  </sheetViews>
  <sheetFormatPr defaultColWidth="10" defaultRowHeight="13.5" customHeight="1"/>
  <cols>
    <col min="1" max="1" width="9.58095238095238" style="294" customWidth="1"/>
    <col min="2" max="2" width="40.3619047619048" style="294" customWidth="1"/>
    <col min="3" max="3" width="13.3809523809524" style="294" customWidth="1"/>
    <col min="4" max="5" width="13.0285714285714" style="295" customWidth="1"/>
    <col min="6" max="6" width="11.9619047619048" style="295" customWidth="1"/>
    <col min="7" max="7" width="13.2095238095238" style="295" customWidth="1"/>
    <col min="8" max="8" width="11.6095238095238" style="295" customWidth="1"/>
    <col min="9" max="9" width="12.6666666666667" style="295" customWidth="1"/>
    <col min="10" max="16375" width="10.2857142857143" style="25" customWidth="1"/>
    <col min="16376" max="16384" width="10" style="25"/>
  </cols>
  <sheetData>
    <row r="1" ht="17" customHeight="1" spans="1:9">
      <c r="A1" s="267" t="s">
        <v>83</v>
      </c>
      <c r="B1" s="274"/>
      <c r="C1" s="274"/>
      <c r="D1" s="275"/>
      <c r="E1" s="275"/>
      <c r="F1" s="275"/>
      <c r="G1" s="275"/>
      <c r="H1" s="275"/>
      <c r="I1" s="275"/>
    </row>
    <row r="2" ht="30" customHeight="1" spans="1:9">
      <c r="A2" s="296" t="s">
        <v>84</v>
      </c>
      <c r="B2" s="297"/>
      <c r="C2" s="297"/>
      <c r="D2" s="298"/>
      <c r="E2" s="298"/>
      <c r="F2" s="298"/>
      <c r="G2" s="298"/>
      <c r="H2" s="298"/>
      <c r="I2" s="298"/>
    </row>
    <row r="3" ht="21" customHeight="1" spans="1:9">
      <c r="A3" s="299"/>
      <c r="B3" s="299"/>
      <c r="C3" s="299"/>
      <c r="D3" s="300"/>
      <c r="E3" s="300"/>
      <c r="F3" s="300"/>
      <c r="G3" s="300"/>
      <c r="H3" s="276" t="s">
        <v>85</v>
      </c>
      <c r="I3" s="290"/>
    </row>
    <row r="4" s="293" customFormat="1" ht="38" customHeight="1" spans="1:9">
      <c r="A4" s="292" t="s">
        <v>86</v>
      </c>
      <c r="B4" s="292" t="s">
        <v>87</v>
      </c>
      <c r="C4" s="301" t="s">
        <v>88</v>
      </c>
      <c r="D4" s="301" t="s">
        <v>89</v>
      </c>
      <c r="E4" s="301" t="s">
        <v>90</v>
      </c>
      <c r="F4" s="301"/>
      <c r="G4" s="301" t="s">
        <v>91</v>
      </c>
      <c r="H4" s="301"/>
      <c r="I4" s="301"/>
    </row>
    <row r="5" s="293" customFormat="1" ht="38" customHeight="1" spans="1:9">
      <c r="A5" s="218"/>
      <c r="B5" s="218"/>
      <c r="C5" s="301"/>
      <c r="D5" s="301"/>
      <c r="E5" s="302" t="s">
        <v>92</v>
      </c>
      <c r="F5" s="302" t="s">
        <v>93</v>
      </c>
      <c r="G5" s="302" t="s">
        <v>92</v>
      </c>
      <c r="H5" s="302" t="s">
        <v>94</v>
      </c>
      <c r="I5" s="302" t="s">
        <v>93</v>
      </c>
    </row>
    <row r="6" s="23" customFormat="1" ht="20" customHeight="1" spans="1:9">
      <c r="A6" s="303" t="s">
        <v>95</v>
      </c>
      <c r="B6" s="282" t="s">
        <v>96</v>
      </c>
      <c r="C6" s="259">
        <v>22259</v>
      </c>
      <c r="D6" s="259">
        <v>25400</v>
      </c>
      <c r="E6" s="304">
        <v>24061</v>
      </c>
      <c r="F6" s="284">
        <v>1.08095601779056</v>
      </c>
      <c r="G6" s="259">
        <v>24746</v>
      </c>
      <c r="H6" s="284">
        <v>0.974251968503937</v>
      </c>
      <c r="I6" s="284">
        <v>1.02846930717759</v>
      </c>
    </row>
    <row r="7" ht="20" customHeight="1" spans="1:9">
      <c r="A7" s="305" t="s">
        <v>97</v>
      </c>
      <c r="B7" s="208" t="s">
        <v>98</v>
      </c>
      <c r="C7" s="286">
        <v>685</v>
      </c>
      <c r="D7" s="286">
        <v>728</v>
      </c>
      <c r="E7" s="242">
        <v>691</v>
      </c>
      <c r="F7" s="288">
        <v>1.00875912408759</v>
      </c>
      <c r="G7" s="286">
        <v>729</v>
      </c>
      <c r="H7" s="288">
        <v>1.00137362637363</v>
      </c>
      <c r="I7" s="288">
        <v>1.05499276410999</v>
      </c>
    </row>
    <row r="8" ht="20" customHeight="1" spans="1:9">
      <c r="A8" s="305" t="s">
        <v>99</v>
      </c>
      <c r="B8" s="208" t="s">
        <v>100</v>
      </c>
      <c r="C8" s="286">
        <v>565</v>
      </c>
      <c r="D8" s="286">
        <v>592</v>
      </c>
      <c r="E8" s="242">
        <v>532</v>
      </c>
      <c r="F8" s="288">
        <v>0.941592920353982</v>
      </c>
      <c r="G8" s="286">
        <v>562</v>
      </c>
      <c r="H8" s="288">
        <v>0.949324324324324</v>
      </c>
      <c r="I8" s="288">
        <v>1.05639097744361</v>
      </c>
    </row>
    <row r="9" ht="20" customHeight="1" spans="1:9">
      <c r="A9" s="305" t="s">
        <v>101</v>
      </c>
      <c r="B9" s="208" t="s">
        <v>102</v>
      </c>
      <c r="C9" s="286">
        <v>4033</v>
      </c>
      <c r="D9" s="286">
        <v>4409</v>
      </c>
      <c r="E9" s="242">
        <v>7679</v>
      </c>
      <c r="F9" s="288">
        <v>1.90404165633523</v>
      </c>
      <c r="G9" s="286">
        <v>8047</v>
      </c>
      <c r="H9" s="288">
        <v>1.8251304150601</v>
      </c>
      <c r="I9" s="288">
        <v>1.04792290662847</v>
      </c>
    </row>
    <row r="10" ht="20" customHeight="1" spans="1:9">
      <c r="A10" s="305" t="s">
        <v>103</v>
      </c>
      <c r="B10" s="208" t="s">
        <v>104</v>
      </c>
      <c r="C10" s="286">
        <v>643</v>
      </c>
      <c r="D10" s="286">
        <v>686</v>
      </c>
      <c r="E10" s="242">
        <v>512</v>
      </c>
      <c r="F10" s="288">
        <v>0.796267496111975</v>
      </c>
      <c r="G10" s="286">
        <v>519</v>
      </c>
      <c r="H10" s="288">
        <v>0.756559766763848</v>
      </c>
      <c r="I10" s="288">
        <v>1.013671875</v>
      </c>
    </row>
    <row r="11" ht="20" customHeight="1" spans="1:9">
      <c r="A11" s="305" t="s">
        <v>105</v>
      </c>
      <c r="B11" s="208" t="s">
        <v>106</v>
      </c>
      <c r="C11" s="286">
        <v>274</v>
      </c>
      <c r="D11" s="286">
        <v>307</v>
      </c>
      <c r="E11" s="242">
        <v>442</v>
      </c>
      <c r="F11" s="288">
        <v>1.61313868613139</v>
      </c>
      <c r="G11" s="286">
        <v>459</v>
      </c>
      <c r="H11" s="288">
        <v>1.49511400651466</v>
      </c>
      <c r="I11" s="288">
        <v>1.03846153846154</v>
      </c>
    </row>
    <row r="12" ht="20" customHeight="1" spans="1:9">
      <c r="A12" s="305" t="s">
        <v>107</v>
      </c>
      <c r="B12" s="208" t="s">
        <v>108</v>
      </c>
      <c r="C12" s="286">
        <v>981</v>
      </c>
      <c r="D12" s="286">
        <v>1095</v>
      </c>
      <c r="E12" s="242">
        <v>892</v>
      </c>
      <c r="F12" s="288">
        <v>0.90927624872579</v>
      </c>
      <c r="G12" s="286">
        <v>919</v>
      </c>
      <c r="H12" s="288">
        <v>0.839269406392694</v>
      </c>
      <c r="I12" s="288">
        <v>1.03026905829596</v>
      </c>
    </row>
    <row r="13" ht="20" customHeight="1" spans="1:9">
      <c r="A13" s="305" t="s">
        <v>109</v>
      </c>
      <c r="B13" s="208" t="s">
        <v>110</v>
      </c>
      <c r="C13" s="286">
        <v>289</v>
      </c>
      <c r="D13" s="286">
        <v>267</v>
      </c>
      <c r="E13" s="242">
        <v>130</v>
      </c>
      <c r="F13" s="288">
        <v>0.449826989619377</v>
      </c>
      <c r="G13" s="286">
        <v>130</v>
      </c>
      <c r="H13" s="288">
        <v>0.48689138576779</v>
      </c>
      <c r="I13" s="288">
        <v>1</v>
      </c>
    </row>
    <row r="14" ht="20" customHeight="1" spans="1:9">
      <c r="A14" s="305" t="s">
        <v>111</v>
      </c>
      <c r="B14" s="208" t="s">
        <v>112</v>
      </c>
      <c r="C14" s="286">
        <v>0</v>
      </c>
      <c r="D14" s="286">
        <v>0</v>
      </c>
      <c r="E14" s="242">
        <v>84</v>
      </c>
      <c r="F14" s="288"/>
      <c r="G14" s="286">
        <v>76</v>
      </c>
      <c r="H14" s="288"/>
      <c r="I14" s="288">
        <v>0.904761904761905</v>
      </c>
    </row>
    <row r="15" ht="20" customHeight="1" spans="1:9">
      <c r="A15" s="305" t="s">
        <v>113</v>
      </c>
      <c r="B15" s="208" t="s">
        <v>114</v>
      </c>
      <c r="C15" s="208"/>
      <c r="D15" s="286">
        <v>0</v>
      </c>
      <c r="E15" s="242">
        <v>0</v>
      </c>
      <c r="F15" s="288"/>
      <c r="G15" s="286">
        <v>0</v>
      </c>
      <c r="H15" s="288"/>
      <c r="I15" s="288"/>
    </row>
    <row r="16" ht="20" customHeight="1" spans="1:9">
      <c r="A16" s="305" t="s">
        <v>115</v>
      </c>
      <c r="B16" s="208" t="s">
        <v>116</v>
      </c>
      <c r="C16" s="286">
        <v>731</v>
      </c>
      <c r="D16" s="286">
        <v>847</v>
      </c>
      <c r="E16" s="242">
        <v>663</v>
      </c>
      <c r="F16" s="288">
        <v>0.906976744186046</v>
      </c>
      <c r="G16" s="286">
        <v>701</v>
      </c>
      <c r="H16" s="288">
        <v>0.827626918536009</v>
      </c>
      <c r="I16" s="288">
        <v>1.05731523378582</v>
      </c>
    </row>
    <row r="17" ht="20" customHeight="1" spans="1:9">
      <c r="A17" s="305" t="s">
        <v>117</v>
      </c>
      <c r="B17" s="208" t="s">
        <v>118</v>
      </c>
      <c r="C17" s="286">
        <v>1428</v>
      </c>
      <c r="D17" s="286">
        <v>1529</v>
      </c>
      <c r="E17" s="242">
        <v>1448</v>
      </c>
      <c r="F17" s="288">
        <v>1.0140056022409</v>
      </c>
      <c r="G17" s="286">
        <v>1476</v>
      </c>
      <c r="H17" s="288">
        <v>0.965336821451929</v>
      </c>
      <c r="I17" s="288">
        <v>1.01933701657459</v>
      </c>
    </row>
    <row r="18" ht="20" customHeight="1" spans="1:9">
      <c r="A18" s="305" t="s">
        <v>119</v>
      </c>
      <c r="B18" s="208" t="s">
        <v>120</v>
      </c>
      <c r="C18" s="286">
        <v>145</v>
      </c>
      <c r="D18" s="286">
        <v>130</v>
      </c>
      <c r="E18" s="242">
        <v>374</v>
      </c>
      <c r="F18" s="288">
        <v>2.57931034482759</v>
      </c>
      <c r="G18" s="286">
        <v>391</v>
      </c>
      <c r="H18" s="288">
        <v>3.00769230769231</v>
      </c>
      <c r="I18" s="288">
        <v>1.04545454545455</v>
      </c>
    </row>
    <row r="19" ht="20" customHeight="1" spans="1:9">
      <c r="A19" s="305" t="s">
        <v>121</v>
      </c>
      <c r="B19" s="208" t="s">
        <v>122</v>
      </c>
      <c r="C19" s="208"/>
      <c r="D19" s="286">
        <v>0</v>
      </c>
      <c r="E19" s="242">
        <v>0</v>
      </c>
      <c r="F19" s="288"/>
      <c r="G19" s="286">
        <v>0</v>
      </c>
      <c r="H19" s="288"/>
      <c r="I19" s="288"/>
    </row>
    <row r="20" ht="20" customHeight="1" spans="1:9">
      <c r="A20" s="305" t="s">
        <v>123</v>
      </c>
      <c r="B20" s="208" t="s">
        <v>124</v>
      </c>
      <c r="C20" s="286">
        <v>273</v>
      </c>
      <c r="D20" s="286">
        <v>300</v>
      </c>
      <c r="E20" s="242">
        <v>228</v>
      </c>
      <c r="F20" s="288">
        <v>0.835164835164835</v>
      </c>
      <c r="G20" s="286">
        <v>174</v>
      </c>
      <c r="H20" s="288">
        <v>0.58</v>
      </c>
      <c r="I20" s="288">
        <v>0.763157894736842</v>
      </c>
    </row>
    <row r="21" ht="20" customHeight="1" spans="1:9">
      <c r="A21" s="305" t="s">
        <v>125</v>
      </c>
      <c r="B21" s="208" t="s">
        <v>126</v>
      </c>
      <c r="C21" s="208"/>
      <c r="D21" s="286">
        <v>0</v>
      </c>
      <c r="E21" s="242">
        <v>0</v>
      </c>
      <c r="F21" s="288"/>
      <c r="G21" s="286">
        <v>0</v>
      </c>
      <c r="H21" s="288"/>
      <c r="I21" s="288"/>
    </row>
    <row r="22" ht="20" customHeight="1" spans="1:9">
      <c r="A22" s="305" t="s">
        <v>127</v>
      </c>
      <c r="B22" s="208" t="s">
        <v>128</v>
      </c>
      <c r="C22" s="286">
        <v>132</v>
      </c>
      <c r="D22" s="286">
        <v>150</v>
      </c>
      <c r="E22" s="242">
        <v>121</v>
      </c>
      <c r="F22" s="288">
        <v>0.916666666666667</v>
      </c>
      <c r="G22" s="286">
        <v>127</v>
      </c>
      <c r="H22" s="288">
        <v>0.846666666666667</v>
      </c>
      <c r="I22" s="288">
        <v>1.0495867768595</v>
      </c>
    </row>
    <row r="23" ht="20" customHeight="1" spans="1:9">
      <c r="A23" s="305" t="s">
        <v>129</v>
      </c>
      <c r="B23" s="208" t="s">
        <v>130</v>
      </c>
      <c r="C23" s="286">
        <v>95</v>
      </c>
      <c r="D23" s="286">
        <v>112</v>
      </c>
      <c r="E23" s="242">
        <v>107</v>
      </c>
      <c r="F23" s="288">
        <v>1.12631578947368</v>
      </c>
      <c r="G23" s="286">
        <v>127</v>
      </c>
      <c r="H23" s="288">
        <v>1.13392857142857</v>
      </c>
      <c r="I23" s="288">
        <v>1.18691588785047</v>
      </c>
    </row>
    <row r="24" ht="20" customHeight="1" spans="1:9">
      <c r="A24" s="305" t="s">
        <v>131</v>
      </c>
      <c r="B24" s="208" t="s">
        <v>132</v>
      </c>
      <c r="C24" s="286">
        <v>469</v>
      </c>
      <c r="D24" s="286">
        <v>519</v>
      </c>
      <c r="E24" s="242">
        <v>526</v>
      </c>
      <c r="F24" s="288">
        <v>1.12153518123667</v>
      </c>
      <c r="G24" s="286">
        <v>538</v>
      </c>
      <c r="H24" s="288">
        <v>1.03660886319846</v>
      </c>
      <c r="I24" s="288">
        <v>1.02281368821293</v>
      </c>
    </row>
    <row r="25" ht="20" customHeight="1" spans="1:9">
      <c r="A25" s="305" t="s">
        <v>133</v>
      </c>
      <c r="B25" s="208" t="s">
        <v>134</v>
      </c>
      <c r="C25" s="286">
        <v>679</v>
      </c>
      <c r="D25" s="286">
        <v>703</v>
      </c>
      <c r="E25" s="242">
        <v>771</v>
      </c>
      <c r="F25" s="288">
        <v>1.13549337260677</v>
      </c>
      <c r="G25" s="286">
        <v>644</v>
      </c>
      <c r="H25" s="288">
        <v>0.916073968705548</v>
      </c>
      <c r="I25" s="288">
        <v>0.835278858625162</v>
      </c>
    </row>
    <row r="26" ht="20" customHeight="1" spans="1:9">
      <c r="A26" s="305" t="s">
        <v>135</v>
      </c>
      <c r="B26" s="208" t="s">
        <v>136</v>
      </c>
      <c r="C26" s="286">
        <v>635</v>
      </c>
      <c r="D26" s="286">
        <v>455</v>
      </c>
      <c r="E26" s="242">
        <v>563</v>
      </c>
      <c r="F26" s="288">
        <v>0.886614173228346</v>
      </c>
      <c r="G26" s="286">
        <v>577</v>
      </c>
      <c r="H26" s="288">
        <v>1.26813186813187</v>
      </c>
      <c r="I26" s="288">
        <v>1.02486678507993</v>
      </c>
    </row>
    <row r="27" ht="20" customHeight="1" spans="1:9">
      <c r="A27" s="305" t="s">
        <v>137</v>
      </c>
      <c r="B27" s="208" t="s">
        <v>138</v>
      </c>
      <c r="C27" s="286">
        <v>288</v>
      </c>
      <c r="D27" s="286">
        <v>312</v>
      </c>
      <c r="E27" s="242">
        <v>274</v>
      </c>
      <c r="F27" s="288">
        <v>0.951388888888889</v>
      </c>
      <c r="G27" s="286">
        <v>253</v>
      </c>
      <c r="H27" s="288">
        <v>0.810897435897436</v>
      </c>
      <c r="I27" s="288">
        <v>0.923357664233577</v>
      </c>
    </row>
    <row r="28" ht="20" customHeight="1" spans="1:9">
      <c r="A28" s="305" t="s">
        <v>139</v>
      </c>
      <c r="B28" s="208" t="s">
        <v>140</v>
      </c>
      <c r="C28" s="286">
        <v>153</v>
      </c>
      <c r="D28" s="286">
        <v>169</v>
      </c>
      <c r="E28" s="242">
        <v>148</v>
      </c>
      <c r="F28" s="288">
        <v>0.967320261437909</v>
      </c>
      <c r="G28" s="286">
        <v>141</v>
      </c>
      <c r="H28" s="288">
        <v>0.834319526627219</v>
      </c>
      <c r="I28" s="288">
        <v>0.952702702702703</v>
      </c>
    </row>
    <row r="29" ht="20" customHeight="1" spans="1:9">
      <c r="A29" s="305" t="s">
        <v>141</v>
      </c>
      <c r="B29" s="208" t="s">
        <v>142</v>
      </c>
      <c r="C29" s="254">
        <v>0</v>
      </c>
      <c r="D29" s="286">
        <v>0</v>
      </c>
      <c r="E29" s="242">
        <v>0</v>
      </c>
      <c r="F29" s="288"/>
      <c r="G29" s="286">
        <v>0</v>
      </c>
      <c r="H29" s="288"/>
      <c r="I29" s="288"/>
    </row>
    <row r="30" ht="20" customHeight="1" spans="1:9">
      <c r="A30" s="305" t="s">
        <v>143</v>
      </c>
      <c r="B30" s="208" t="s">
        <v>144</v>
      </c>
      <c r="C30" s="286">
        <v>856</v>
      </c>
      <c r="D30" s="286">
        <v>975</v>
      </c>
      <c r="E30" s="242">
        <v>844</v>
      </c>
      <c r="F30" s="288">
        <v>0.985981308411215</v>
      </c>
      <c r="G30" s="286">
        <v>853</v>
      </c>
      <c r="H30" s="288">
        <v>0.874871794871795</v>
      </c>
      <c r="I30" s="288">
        <v>1.010663507109</v>
      </c>
    </row>
    <row r="31" ht="20" customHeight="1" spans="1:9">
      <c r="A31" s="305" t="s">
        <v>145</v>
      </c>
      <c r="B31" s="208" t="s">
        <v>146</v>
      </c>
      <c r="C31" s="254">
        <v>0</v>
      </c>
      <c r="D31" s="286">
        <v>0</v>
      </c>
      <c r="E31" s="242">
        <v>0</v>
      </c>
      <c r="F31" s="288"/>
      <c r="G31" s="286">
        <v>0</v>
      </c>
      <c r="H31" s="288"/>
      <c r="I31" s="288"/>
    </row>
    <row r="32" ht="20" customHeight="1" spans="1:9">
      <c r="A32" s="305" t="s">
        <v>147</v>
      </c>
      <c r="B32" s="208" t="s">
        <v>148</v>
      </c>
      <c r="C32" s="286">
        <v>1014</v>
      </c>
      <c r="D32" s="286">
        <v>1176</v>
      </c>
      <c r="E32" s="242">
        <v>1019</v>
      </c>
      <c r="F32" s="288">
        <v>1.00493096646943</v>
      </c>
      <c r="G32" s="286">
        <v>1018</v>
      </c>
      <c r="H32" s="288">
        <v>0.865646258503401</v>
      </c>
      <c r="I32" s="288">
        <v>0.999018645731109</v>
      </c>
    </row>
    <row r="33" ht="20" customHeight="1" spans="1:9">
      <c r="A33" s="305" t="s">
        <v>149</v>
      </c>
      <c r="B33" s="208" t="s">
        <v>150</v>
      </c>
      <c r="C33" s="286">
        <v>7891</v>
      </c>
      <c r="D33" s="286">
        <v>9939</v>
      </c>
      <c r="E33" s="242">
        <v>6013</v>
      </c>
      <c r="F33" s="288">
        <v>0.762007350145736</v>
      </c>
      <c r="G33" s="286">
        <v>6285</v>
      </c>
      <c r="H33" s="288">
        <v>0.63235738001811</v>
      </c>
      <c r="I33" s="288">
        <v>1.04523532346582</v>
      </c>
    </row>
    <row r="34" s="23" customFormat="1" ht="20" customHeight="1" spans="1:9">
      <c r="A34" s="303" t="s">
        <v>151</v>
      </c>
      <c r="B34" s="282" t="s">
        <v>152</v>
      </c>
      <c r="C34" s="281"/>
      <c r="D34" s="259">
        <v>0</v>
      </c>
      <c r="E34" s="304">
        <v>0</v>
      </c>
      <c r="F34" s="284"/>
      <c r="G34" s="259">
        <v>0</v>
      </c>
      <c r="H34" s="284"/>
      <c r="I34" s="284"/>
    </row>
    <row r="35" s="23" customFormat="1" ht="20" customHeight="1" spans="1:9">
      <c r="A35" s="303" t="s">
        <v>153</v>
      </c>
      <c r="B35" s="282" t="s">
        <v>154</v>
      </c>
      <c r="C35" s="259">
        <v>53</v>
      </c>
      <c r="D35" s="259">
        <v>47</v>
      </c>
      <c r="E35" s="304">
        <v>44</v>
      </c>
      <c r="F35" s="284">
        <v>0.830188679245283</v>
      </c>
      <c r="G35" s="259">
        <v>47</v>
      </c>
      <c r="H35" s="284">
        <v>1</v>
      </c>
      <c r="I35" s="284">
        <v>1.06818181818182</v>
      </c>
    </row>
    <row r="36" ht="20" customHeight="1" spans="1:9">
      <c r="A36" s="305" t="s">
        <v>155</v>
      </c>
      <c r="B36" s="208" t="s">
        <v>156</v>
      </c>
      <c r="C36" s="286">
        <v>53</v>
      </c>
      <c r="D36" s="286">
        <v>47</v>
      </c>
      <c r="E36" s="242">
        <v>44</v>
      </c>
      <c r="F36" s="288">
        <v>0.830188679245283</v>
      </c>
      <c r="G36" s="286">
        <v>47</v>
      </c>
      <c r="H36" s="288">
        <v>1</v>
      </c>
      <c r="I36" s="288">
        <v>1.06818181818182</v>
      </c>
    </row>
    <row r="37" s="23" customFormat="1" ht="20" customHeight="1" spans="1:9">
      <c r="A37" s="303" t="s">
        <v>157</v>
      </c>
      <c r="B37" s="282" t="s">
        <v>158</v>
      </c>
      <c r="C37" s="259">
        <v>7366</v>
      </c>
      <c r="D37" s="259">
        <v>7533</v>
      </c>
      <c r="E37" s="304">
        <v>6467</v>
      </c>
      <c r="F37" s="284">
        <v>0.877952755905512</v>
      </c>
      <c r="G37" s="259">
        <v>6708</v>
      </c>
      <c r="H37" s="284">
        <v>0.890481879729192</v>
      </c>
      <c r="I37" s="284">
        <v>1.03726612030308</v>
      </c>
    </row>
    <row r="38" ht="20" customHeight="1" spans="1:9">
      <c r="A38" s="305" t="s">
        <v>159</v>
      </c>
      <c r="B38" s="208" t="s">
        <v>160</v>
      </c>
      <c r="C38" s="286">
        <v>15</v>
      </c>
      <c r="D38" s="286">
        <v>14</v>
      </c>
      <c r="E38" s="242">
        <v>0</v>
      </c>
      <c r="F38" s="288">
        <v>0</v>
      </c>
      <c r="G38" s="286">
        <v>0</v>
      </c>
      <c r="H38" s="288">
        <v>0</v>
      </c>
      <c r="I38" s="288"/>
    </row>
    <row r="39" ht="20" customHeight="1" spans="1:9">
      <c r="A39" s="305" t="s">
        <v>161</v>
      </c>
      <c r="B39" s="208" t="s">
        <v>162</v>
      </c>
      <c r="C39" s="286">
        <v>6387</v>
      </c>
      <c r="D39" s="286">
        <v>6495</v>
      </c>
      <c r="E39" s="242">
        <v>5380</v>
      </c>
      <c r="F39" s="288">
        <v>0.842335994989823</v>
      </c>
      <c r="G39" s="286">
        <v>5621</v>
      </c>
      <c r="H39" s="288">
        <v>0.865434949961509</v>
      </c>
      <c r="I39" s="288">
        <v>1.04479553903346</v>
      </c>
    </row>
    <row r="40" ht="20" customHeight="1" spans="1:9">
      <c r="A40" s="305" t="s">
        <v>163</v>
      </c>
      <c r="B40" s="208" t="s">
        <v>164</v>
      </c>
      <c r="C40" s="208"/>
      <c r="D40" s="286">
        <v>0</v>
      </c>
      <c r="E40" s="242">
        <v>0</v>
      </c>
      <c r="F40" s="288"/>
      <c r="G40" s="286">
        <v>0</v>
      </c>
      <c r="H40" s="288"/>
      <c r="I40" s="288"/>
    </row>
    <row r="41" ht="20" customHeight="1" spans="1:9">
      <c r="A41" s="305" t="s">
        <v>165</v>
      </c>
      <c r="B41" s="208" t="s">
        <v>166</v>
      </c>
      <c r="C41" s="286">
        <v>27</v>
      </c>
      <c r="D41" s="286">
        <v>26</v>
      </c>
      <c r="E41" s="242">
        <v>26</v>
      </c>
      <c r="F41" s="288">
        <v>0.962962962962963</v>
      </c>
      <c r="G41" s="286">
        <v>26</v>
      </c>
      <c r="H41" s="288">
        <v>1</v>
      </c>
      <c r="I41" s="288">
        <v>1</v>
      </c>
    </row>
    <row r="42" ht="20" customHeight="1" spans="1:9">
      <c r="A42" s="305" t="s">
        <v>167</v>
      </c>
      <c r="B42" s="208" t="s">
        <v>168</v>
      </c>
      <c r="C42" s="286">
        <v>53</v>
      </c>
      <c r="D42" s="286">
        <v>52</v>
      </c>
      <c r="E42" s="242">
        <v>51</v>
      </c>
      <c r="F42" s="288">
        <v>0.962264150943396</v>
      </c>
      <c r="G42" s="286">
        <v>51</v>
      </c>
      <c r="H42" s="288">
        <v>0.980769230769231</v>
      </c>
      <c r="I42" s="288">
        <v>1</v>
      </c>
    </row>
    <row r="43" ht="20" customHeight="1" spans="1:9">
      <c r="A43" s="305" t="s">
        <v>169</v>
      </c>
      <c r="B43" s="208" t="s">
        <v>170</v>
      </c>
      <c r="C43" s="286">
        <v>872</v>
      </c>
      <c r="D43" s="286">
        <v>946</v>
      </c>
      <c r="E43" s="242">
        <v>921</v>
      </c>
      <c r="F43" s="288">
        <v>1.05619266055046</v>
      </c>
      <c r="G43" s="286">
        <v>930</v>
      </c>
      <c r="H43" s="288">
        <v>0.983086680761099</v>
      </c>
      <c r="I43" s="288">
        <v>1.00977198697068</v>
      </c>
    </row>
    <row r="44" ht="20" customHeight="1" spans="1:9">
      <c r="A44" s="305" t="s">
        <v>171</v>
      </c>
      <c r="B44" s="208" t="s">
        <v>172</v>
      </c>
      <c r="C44" s="254">
        <v>0</v>
      </c>
      <c r="D44" s="286">
        <v>0</v>
      </c>
      <c r="E44" s="242">
        <v>0</v>
      </c>
      <c r="F44" s="288"/>
      <c r="G44" s="286">
        <v>0</v>
      </c>
      <c r="H44" s="288"/>
      <c r="I44" s="288"/>
    </row>
    <row r="45" ht="20" customHeight="1" spans="1:9">
      <c r="A45" s="305" t="s">
        <v>173</v>
      </c>
      <c r="B45" s="208" t="s">
        <v>174</v>
      </c>
      <c r="C45" s="254">
        <v>0</v>
      </c>
      <c r="D45" s="286">
        <v>0</v>
      </c>
      <c r="E45" s="242">
        <v>0</v>
      </c>
      <c r="F45" s="288"/>
      <c r="G45" s="286">
        <v>0</v>
      </c>
      <c r="H45" s="288"/>
      <c r="I45" s="288"/>
    </row>
    <row r="46" ht="20" customHeight="1" spans="1:9">
      <c r="A46" s="305" t="s">
        <v>175</v>
      </c>
      <c r="B46" s="208" t="s">
        <v>176</v>
      </c>
      <c r="C46" s="254">
        <v>0</v>
      </c>
      <c r="D46" s="286">
        <v>0</v>
      </c>
      <c r="E46" s="242">
        <v>0</v>
      </c>
      <c r="F46" s="288"/>
      <c r="G46" s="286">
        <v>0</v>
      </c>
      <c r="H46" s="288"/>
      <c r="I46" s="288"/>
    </row>
    <row r="47" ht="20" customHeight="1" spans="1:9">
      <c r="A47" s="305" t="s">
        <v>177</v>
      </c>
      <c r="B47" s="208" t="s">
        <v>178</v>
      </c>
      <c r="C47" s="254">
        <v>0</v>
      </c>
      <c r="D47" s="286">
        <v>0</v>
      </c>
      <c r="E47" s="242">
        <v>0</v>
      </c>
      <c r="F47" s="288"/>
      <c r="G47" s="286">
        <v>0</v>
      </c>
      <c r="H47" s="288"/>
      <c r="I47" s="288"/>
    </row>
    <row r="48" ht="20" customHeight="1" spans="1:9">
      <c r="A48" s="305" t="s">
        <v>179</v>
      </c>
      <c r="B48" s="208" t="s">
        <v>180</v>
      </c>
      <c r="C48" s="254">
        <v>12</v>
      </c>
      <c r="D48" s="286">
        <v>0</v>
      </c>
      <c r="E48" s="242">
        <v>89</v>
      </c>
      <c r="F48" s="288">
        <v>7.41666666666667</v>
      </c>
      <c r="G48" s="286">
        <v>80</v>
      </c>
      <c r="H48" s="288"/>
      <c r="I48" s="288">
        <v>0.898876404494382</v>
      </c>
    </row>
    <row r="49" s="23" customFormat="1" ht="20" customHeight="1" spans="1:9">
      <c r="A49" s="303" t="s">
        <v>181</v>
      </c>
      <c r="B49" s="282" t="s">
        <v>182</v>
      </c>
      <c r="C49" s="259">
        <v>28451</v>
      </c>
      <c r="D49" s="259">
        <v>31086</v>
      </c>
      <c r="E49" s="304">
        <v>29007</v>
      </c>
      <c r="F49" s="284">
        <v>1.01954237109416</v>
      </c>
      <c r="G49" s="259">
        <v>31735</v>
      </c>
      <c r="H49" s="284">
        <v>1.02087756546355</v>
      </c>
      <c r="I49" s="284">
        <v>1.09404626469473</v>
      </c>
    </row>
    <row r="50" ht="20" customHeight="1" spans="1:9">
      <c r="A50" s="305" t="s">
        <v>183</v>
      </c>
      <c r="B50" s="208" t="s">
        <v>184</v>
      </c>
      <c r="C50" s="286">
        <v>397</v>
      </c>
      <c r="D50" s="286">
        <v>443</v>
      </c>
      <c r="E50" s="242">
        <v>655</v>
      </c>
      <c r="F50" s="288">
        <v>1.64987405541562</v>
      </c>
      <c r="G50" s="286">
        <v>602</v>
      </c>
      <c r="H50" s="288">
        <v>1.3589164785553</v>
      </c>
      <c r="I50" s="288">
        <v>0.919083969465649</v>
      </c>
    </row>
    <row r="51" ht="20" customHeight="1" spans="1:9">
      <c r="A51" s="305" t="s">
        <v>185</v>
      </c>
      <c r="B51" s="208" t="s">
        <v>186</v>
      </c>
      <c r="C51" s="286">
        <v>26287</v>
      </c>
      <c r="D51" s="286">
        <v>28747</v>
      </c>
      <c r="E51" s="242">
        <v>26621</v>
      </c>
      <c r="F51" s="288">
        <v>1.01270590025488</v>
      </c>
      <c r="G51" s="286">
        <v>29343</v>
      </c>
      <c r="H51" s="288">
        <v>1.02073259818416</v>
      </c>
      <c r="I51" s="288">
        <v>1.1022501033019</v>
      </c>
    </row>
    <row r="52" ht="20" customHeight="1" spans="1:9">
      <c r="A52" s="305" t="s">
        <v>187</v>
      </c>
      <c r="B52" s="208" t="s">
        <v>188</v>
      </c>
      <c r="C52" s="286">
        <v>878</v>
      </c>
      <c r="D52" s="286">
        <v>974</v>
      </c>
      <c r="E52" s="242">
        <v>821</v>
      </c>
      <c r="F52" s="288">
        <v>0.935079726651481</v>
      </c>
      <c r="G52" s="286">
        <v>904</v>
      </c>
      <c r="H52" s="288">
        <v>0.928131416837782</v>
      </c>
      <c r="I52" s="288">
        <v>1.10109622411693</v>
      </c>
    </row>
    <row r="53" ht="20" customHeight="1" spans="1:9">
      <c r="A53" s="305" t="s">
        <v>189</v>
      </c>
      <c r="B53" s="208" t="s">
        <v>190</v>
      </c>
      <c r="C53" s="208"/>
      <c r="D53" s="286">
        <v>0</v>
      </c>
      <c r="E53" s="242">
        <v>0</v>
      </c>
      <c r="F53" s="288"/>
      <c r="G53" s="286">
        <v>0</v>
      </c>
      <c r="H53" s="288"/>
      <c r="I53" s="288"/>
    </row>
    <row r="54" ht="20" customHeight="1" spans="1:9">
      <c r="A54" s="305" t="s">
        <v>191</v>
      </c>
      <c r="B54" s="208" t="s">
        <v>192</v>
      </c>
      <c r="C54" s="208"/>
      <c r="D54" s="286">
        <v>0</v>
      </c>
      <c r="E54" s="242">
        <v>0</v>
      </c>
      <c r="F54" s="288"/>
      <c r="G54" s="286">
        <v>0</v>
      </c>
      <c r="H54" s="288"/>
      <c r="I54" s="288"/>
    </row>
    <row r="55" ht="20" customHeight="1" spans="1:9">
      <c r="A55" s="305" t="s">
        <v>193</v>
      </c>
      <c r="B55" s="208" t="s">
        <v>194</v>
      </c>
      <c r="C55" s="208"/>
      <c r="D55" s="286">
        <v>0</v>
      </c>
      <c r="E55" s="242">
        <v>0</v>
      </c>
      <c r="F55" s="288"/>
      <c r="G55" s="286">
        <v>0</v>
      </c>
      <c r="H55" s="288"/>
      <c r="I55" s="288"/>
    </row>
    <row r="56" ht="20" customHeight="1" spans="1:9">
      <c r="A56" s="305" t="s">
        <v>195</v>
      </c>
      <c r="B56" s="208" t="s">
        <v>196</v>
      </c>
      <c r="C56" s="286">
        <v>55</v>
      </c>
      <c r="D56" s="286">
        <v>42</v>
      </c>
      <c r="E56" s="242">
        <v>40</v>
      </c>
      <c r="F56" s="288">
        <v>0.727272727272727</v>
      </c>
      <c r="G56" s="286">
        <v>35</v>
      </c>
      <c r="H56" s="288">
        <v>0.833333333333333</v>
      </c>
      <c r="I56" s="288">
        <v>0.875</v>
      </c>
    </row>
    <row r="57" ht="20" customHeight="1" spans="1:9">
      <c r="A57" s="305" t="s">
        <v>197</v>
      </c>
      <c r="B57" s="208" t="s">
        <v>198</v>
      </c>
      <c r="C57" s="286">
        <v>344</v>
      </c>
      <c r="D57" s="286">
        <v>370</v>
      </c>
      <c r="E57" s="242">
        <v>378</v>
      </c>
      <c r="F57" s="288">
        <v>1.09883720930233</v>
      </c>
      <c r="G57" s="286">
        <v>359</v>
      </c>
      <c r="H57" s="288">
        <v>0.97027027027027</v>
      </c>
      <c r="I57" s="288">
        <v>0.94973544973545</v>
      </c>
    </row>
    <row r="58" ht="20" customHeight="1" spans="1:9">
      <c r="A58" s="305" t="s">
        <v>199</v>
      </c>
      <c r="B58" s="208" t="s">
        <v>200</v>
      </c>
      <c r="C58" s="286">
        <v>490</v>
      </c>
      <c r="D58" s="286">
        <v>510</v>
      </c>
      <c r="E58" s="242">
        <v>492</v>
      </c>
      <c r="F58" s="288">
        <v>1.00408163265306</v>
      </c>
      <c r="G58" s="286">
        <v>492</v>
      </c>
      <c r="H58" s="288">
        <v>0.964705882352941</v>
      </c>
      <c r="I58" s="288">
        <v>1</v>
      </c>
    </row>
    <row r="59" ht="20" customHeight="1" spans="1:9">
      <c r="A59" s="305" t="s">
        <v>201</v>
      </c>
      <c r="B59" s="208" t="s">
        <v>202</v>
      </c>
      <c r="C59" s="208"/>
      <c r="D59" s="286">
        <v>0</v>
      </c>
      <c r="E59" s="242">
        <v>0</v>
      </c>
      <c r="F59" s="288"/>
      <c r="G59" s="286">
        <v>0</v>
      </c>
      <c r="H59" s="288"/>
      <c r="I59" s="288"/>
    </row>
    <row r="60" s="23" customFormat="1" ht="20" customHeight="1" spans="1:9">
      <c r="A60" s="303" t="s">
        <v>203</v>
      </c>
      <c r="B60" s="282" t="s">
        <v>204</v>
      </c>
      <c r="C60" s="259">
        <v>391</v>
      </c>
      <c r="D60" s="259">
        <v>426</v>
      </c>
      <c r="E60" s="304">
        <v>585</v>
      </c>
      <c r="F60" s="284">
        <v>1.49616368286445</v>
      </c>
      <c r="G60" s="259">
        <v>587</v>
      </c>
      <c r="H60" s="284">
        <v>1.37793427230047</v>
      </c>
      <c r="I60" s="284">
        <v>1.0034188034188</v>
      </c>
    </row>
    <row r="61" ht="20" customHeight="1" spans="1:9">
      <c r="A61" s="305" t="s">
        <v>205</v>
      </c>
      <c r="B61" s="208" t="s">
        <v>206</v>
      </c>
      <c r="C61" s="286">
        <v>149</v>
      </c>
      <c r="D61" s="286">
        <v>175</v>
      </c>
      <c r="E61" s="242">
        <v>149</v>
      </c>
      <c r="F61" s="288">
        <v>1</v>
      </c>
      <c r="G61" s="286">
        <v>161</v>
      </c>
      <c r="H61" s="288">
        <v>0.92</v>
      </c>
      <c r="I61" s="288">
        <v>1.08053691275168</v>
      </c>
    </row>
    <row r="62" ht="20" customHeight="1" spans="1:9">
      <c r="A62" s="305" t="s">
        <v>207</v>
      </c>
      <c r="B62" s="208" t="s">
        <v>208</v>
      </c>
      <c r="C62" s="208"/>
      <c r="D62" s="286">
        <v>0</v>
      </c>
      <c r="E62" s="242">
        <v>0</v>
      </c>
      <c r="F62" s="288"/>
      <c r="G62" s="286">
        <v>0</v>
      </c>
      <c r="H62" s="288"/>
      <c r="I62" s="288"/>
    </row>
    <row r="63" ht="20" customHeight="1" spans="1:9">
      <c r="A63" s="305" t="s">
        <v>209</v>
      </c>
      <c r="B63" s="208" t="s">
        <v>210</v>
      </c>
      <c r="C63" s="208"/>
      <c r="D63" s="286">
        <v>0</v>
      </c>
      <c r="E63" s="242">
        <v>0</v>
      </c>
      <c r="F63" s="288"/>
      <c r="G63" s="286">
        <v>0</v>
      </c>
      <c r="H63" s="288"/>
      <c r="I63" s="288"/>
    </row>
    <row r="64" ht="20" customHeight="1" spans="1:9">
      <c r="A64" s="305" t="s">
        <v>211</v>
      </c>
      <c r="B64" s="208" t="s">
        <v>212</v>
      </c>
      <c r="C64" s="286">
        <v>79</v>
      </c>
      <c r="D64" s="286">
        <v>0</v>
      </c>
      <c r="E64" s="242">
        <v>96</v>
      </c>
      <c r="F64" s="288">
        <v>1.21518987341772</v>
      </c>
      <c r="G64" s="286">
        <v>86</v>
      </c>
      <c r="H64" s="288"/>
      <c r="I64" s="288">
        <v>0.895833333333333</v>
      </c>
    </row>
    <row r="65" ht="20" customHeight="1" spans="1:9">
      <c r="A65" s="305" t="s">
        <v>213</v>
      </c>
      <c r="B65" s="208" t="s">
        <v>214</v>
      </c>
      <c r="C65" s="208"/>
      <c r="D65" s="286">
        <v>0</v>
      </c>
      <c r="E65" s="242">
        <v>0</v>
      </c>
      <c r="F65" s="288"/>
      <c r="G65" s="286">
        <v>0</v>
      </c>
      <c r="H65" s="288"/>
      <c r="I65" s="288"/>
    </row>
    <row r="66" ht="20" customHeight="1" spans="1:9">
      <c r="A66" s="305" t="s">
        <v>215</v>
      </c>
      <c r="B66" s="208" t="s">
        <v>216</v>
      </c>
      <c r="C66" s="208"/>
      <c r="D66" s="286">
        <v>0</v>
      </c>
      <c r="E66" s="242">
        <v>0</v>
      </c>
      <c r="F66" s="288"/>
      <c r="G66" s="286">
        <v>0</v>
      </c>
      <c r="H66" s="288"/>
      <c r="I66" s="288"/>
    </row>
    <row r="67" ht="20" customHeight="1" spans="1:9">
      <c r="A67" s="305" t="s">
        <v>217</v>
      </c>
      <c r="B67" s="208" t="s">
        <v>218</v>
      </c>
      <c r="C67" s="286">
        <v>158</v>
      </c>
      <c r="D67" s="286">
        <v>166</v>
      </c>
      <c r="E67" s="242">
        <v>72</v>
      </c>
      <c r="F67" s="288">
        <v>0.455696202531646</v>
      </c>
      <c r="G67" s="286">
        <v>72</v>
      </c>
      <c r="H67" s="288">
        <v>0.433734939759036</v>
      </c>
      <c r="I67" s="288">
        <v>1</v>
      </c>
    </row>
    <row r="68" ht="20" customHeight="1" spans="1:9">
      <c r="A68" s="305" t="s">
        <v>219</v>
      </c>
      <c r="B68" s="208" t="s">
        <v>220</v>
      </c>
      <c r="C68" s="208"/>
      <c r="D68" s="286">
        <v>0</v>
      </c>
      <c r="E68" s="242">
        <v>0</v>
      </c>
      <c r="F68" s="288"/>
      <c r="G68" s="286">
        <v>0</v>
      </c>
      <c r="H68" s="288"/>
      <c r="I68" s="288"/>
    </row>
    <row r="69" ht="20" customHeight="1" spans="1:9">
      <c r="A69" s="305" t="s">
        <v>221</v>
      </c>
      <c r="B69" s="208" t="s">
        <v>222</v>
      </c>
      <c r="C69" s="208"/>
      <c r="D69" s="286">
        <v>85</v>
      </c>
      <c r="E69" s="242">
        <v>0</v>
      </c>
      <c r="F69" s="288"/>
      <c r="G69" s="286">
        <v>0</v>
      </c>
      <c r="H69" s="288">
        <v>0</v>
      </c>
      <c r="I69" s="288"/>
    </row>
    <row r="70" ht="20" customHeight="1" spans="1:9">
      <c r="A70" s="305" t="s">
        <v>223</v>
      </c>
      <c r="B70" s="208" t="s">
        <v>224</v>
      </c>
      <c r="C70" s="286">
        <v>5</v>
      </c>
      <c r="D70" s="286">
        <v>0</v>
      </c>
      <c r="E70" s="242">
        <v>268</v>
      </c>
      <c r="F70" s="288">
        <v>53.6</v>
      </c>
      <c r="G70" s="286">
        <v>268</v>
      </c>
      <c r="H70" s="288"/>
      <c r="I70" s="288">
        <v>1</v>
      </c>
    </row>
    <row r="71" s="23" customFormat="1" ht="20" customHeight="1" spans="1:9">
      <c r="A71" s="303" t="s">
        <v>225</v>
      </c>
      <c r="B71" s="282" t="s">
        <v>226</v>
      </c>
      <c r="C71" s="304">
        <v>2113</v>
      </c>
      <c r="D71" s="304">
        <v>2137</v>
      </c>
      <c r="E71" s="304">
        <v>1652</v>
      </c>
      <c r="F71" s="284">
        <v>0.781826786559394</v>
      </c>
      <c r="G71" s="259">
        <v>1689</v>
      </c>
      <c r="H71" s="284">
        <v>0.790360318203088</v>
      </c>
      <c r="I71" s="284">
        <v>1.02239709443099</v>
      </c>
    </row>
    <row r="72" ht="20" customHeight="1" spans="1:9">
      <c r="A72" s="305" t="s">
        <v>227</v>
      </c>
      <c r="B72" s="208" t="s">
        <v>228</v>
      </c>
      <c r="C72" s="286">
        <v>1179</v>
      </c>
      <c r="D72" s="286">
        <v>1170</v>
      </c>
      <c r="E72" s="242">
        <v>1120</v>
      </c>
      <c r="F72" s="288">
        <v>0.949957591178965</v>
      </c>
      <c r="G72" s="286">
        <v>1217</v>
      </c>
      <c r="H72" s="288">
        <v>1.04017094017094</v>
      </c>
      <c r="I72" s="288">
        <v>1.08660714285714</v>
      </c>
    </row>
    <row r="73" ht="20" customHeight="1" spans="1:9">
      <c r="A73" s="305" t="s">
        <v>229</v>
      </c>
      <c r="B73" s="208" t="s">
        <v>230</v>
      </c>
      <c r="C73" s="286">
        <v>484</v>
      </c>
      <c r="D73" s="286">
        <v>512</v>
      </c>
      <c r="E73" s="242">
        <v>3</v>
      </c>
      <c r="F73" s="288">
        <v>0.00619834710743802</v>
      </c>
      <c r="G73" s="286">
        <v>3</v>
      </c>
      <c r="H73" s="288">
        <v>0.005859375</v>
      </c>
      <c r="I73" s="288">
        <v>1</v>
      </c>
    </row>
    <row r="74" ht="20" customHeight="1" spans="1:9">
      <c r="A74" s="305" t="s">
        <v>231</v>
      </c>
      <c r="B74" s="208" t="s">
        <v>232</v>
      </c>
      <c r="C74" s="286">
        <v>108</v>
      </c>
      <c r="D74" s="286">
        <v>115</v>
      </c>
      <c r="E74" s="242">
        <v>116</v>
      </c>
      <c r="F74" s="288">
        <v>1.07407407407407</v>
      </c>
      <c r="G74" s="286">
        <v>68</v>
      </c>
      <c r="H74" s="288">
        <v>0.591304347826087</v>
      </c>
      <c r="I74" s="288">
        <v>0.586206896551724</v>
      </c>
    </row>
    <row r="75" ht="20" customHeight="1" spans="1:9">
      <c r="A75" s="305" t="s">
        <v>233</v>
      </c>
      <c r="B75" s="208" t="s">
        <v>234</v>
      </c>
      <c r="C75" s="257">
        <v>0</v>
      </c>
      <c r="D75" s="286">
        <v>0</v>
      </c>
      <c r="E75" s="242">
        <v>0</v>
      </c>
      <c r="F75" s="288"/>
      <c r="G75" s="286">
        <v>0</v>
      </c>
      <c r="H75" s="288"/>
      <c r="I75" s="288"/>
    </row>
    <row r="76" ht="20" customHeight="1" spans="1:9">
      <c r="A76" s="305" t="s">
        <v>235</v>
      </c>
      <c r="B76" s="208" t="s">
        <v>236</v>
      </c>
      <c r="C76" s="286">
        <v>240</v>
      </c>
      <c r="D76" s="286">
        <v>340</v>
      </c>
      <c r="E76" s="242">
        <v>321</v>
      </c>
      <c r="F76" s="288">
        <v>1.3375</v>
      </c>
      <c r="G76" s="286">
        <v>319</v>
      </c>
      <c r="H76" s="288">
        <v>0.938235294117647</v>
      </c>
      <c r="I76" s="288">
        <v>0.993769470404984</v>
      </c>
    </row>
    <row r="77" ht="20" customHeight="1" spans="1:9">
      <c r="A77" s="305" t="s">
        <v>237</v>
      </c>
      <c r="B77" s="208" t="s">
        <v>238</v>
      </c>
      <c r="C77" s="286">
        <v>102</v>
      </c>
      <c r="D77" s="286">
        <v>0</v>
      </c>
      <c r="E77" s="242">
        <v>92</v>
      </c>
      <c r="F77" s="288">
        <v>0.901960784313726</v>
      </c>
      <c r="G77" s="286">
        <v>82</v>
      </c>
      <c r="H77" s="288"/>
      <c r="I77" s="288">
        <v>0.891304347826087</v>
      </c>
    </row>
    <row r="78" s="23" customFormat="1" ht="20" customHeight="1" spans="1:9">
      <c r="A78" s="303" t="s">
        <v>239</v>
      </c>
      <c r="B78" s="282" t="s">
        <v>240</v>
      </c>
      <c r="C78" s="259">
        <v>29490</v>
      </c>
      <c r="D78" s="259">
        <v>31871</v>
      </c>
      <c r="E78" s="304">
        <v>26348</v>
      </c>
      <c r="F78" s="284">
        <v>0.893455408613089</v>
      </c>
      <c r="G78" s="259">
        <v>31616</v>
      </c>
      <c r="H78" s="284">
        <v>0.991998995952433</v>
      </c>
      <c r="I78" s="284">
        <v>1.19993927432822</v>
      </c>
    </row>
    <row r="79" ht="20" customHeight="1" spans="1:9">
      <c r="A79" s="305" t="s">
        <v>241</v>
      </c>
      <c r="B79" s="208" t="s">
        <v>242</v>
      </c>
      <c r="C79" s="286">
        <v>511</v>
      </c>
      <c r="D79" s="286">
        <v>546</v>
      </c>
      <c r="E79" s="242">
        <v>374</v>
      </c>
      <c r="F79" s="288">
        <v>0.731898238747554</v>
      </c>
      <c r="G79" s="286">
        <v>392</v>
      </c>
      <c r="H79" s="288">
        <v>0.717948717948718</v>
      </c>
      <c r="I79" s="288">
        <v>1.04812834224599</v>
      </c>
    </row>
    <row r="80" ht="20" customHeight="1" spans="1:9">
      <c r="A80" s="305" t="s">
        <v>243</v>
      </c>
      <c r="B80" s="208" t="s">
        <v>244</v>
      </c>
      <c r="C80" s="286">
        <v>884</v>
      </c>
      <c r="D80" s="286">
        <v>1007</v>
      </c>
      <c r="E80" s="242">
        <v>1022</v>
      </c>
      <c r="F80" s="288">
        <v>1.15610859728507</v>
      </c>
      <c r="G80" s="286">
        <v>1106</v>
      </c>
      <c r="H80" s="288">
        <v>1.09831181727905</v>
      </c>
      <c r="I80" s="288">
        <v>1.08219178082192</v>
      </c>
    </row>
    <row r="81" ht="20" customHeight="1" spans="1:9">
      <c r="A81" s="305" t="s">
        <v>245</v>
      </c>
      <c r="B81" s="208" t="s">
        <v>246</v>
      </c>
      <c r="C81" s="208"/>
      <c r="D81" s="286">
        <v>0</v>
      </c>
      <c r="E81" s="242">
        <v>0</v>
      </c>
      <c r="F81" s="288"/>
      <c r="G81" s="286">
        <v>0</v>
      </c>
      <c r="H81" s="288"/>
      <c r="I81" s="288"/>
    </row>
    <row r="82" ht="20" customHeight="1" spans="1:9">
      <c r="A82" s="305" t="s">
        <v>247</v>
      </c>
      <c r="B82" s="208" t="s">
        <v>248</v>
      </c>
      <c r="C82" s="286">
        <v>12613</v>
      </c>
      <c r="D82" s="286">
        <v>12767</v>
      </c>
      <c r="E82" s="242">
        <v>12208</v>
      </c>
      <c r="F82" s="288">
        <v>0.967890271941648</v>
      </c>
      <c r="G82" s="286">
        <v>16560</v>
      </c>
      <c r="H82" s="288">
        <v>1.2970940706509</v>
      </c>
      <c r="I82" s="288">
        <v>1.3564875491481</v>
      </c>
    </row>
    <row r="83" ht="20" customHeight="1" spans="1:9">
      <c r="A83" s="305" t="s">
        <v>249</v>
      </c>
      <c r="B83" s="208" t="s">
        <v>250</v>
      </c>
      <c r="C83" s="286">
        <v>158</v>
      </c>
      <c r="D83" s="286">
        <v>133</v>
      </c>
      <c r="E83" s="242">
        <v>141</v>
      </c>
      <c r="F83" s="288">
        <v>0.892405063291139</v>
      </c>
      <c r="G83" s="286">
        <v>151</v>
      </c>
      <c r="H83" s="288">
        <v>1.13533834586466</v>
      </c>
      <c r="I83" s="288">
        <v>1.0709219858156</v>
      </c>
    </row>
    <row r="84" ht="20" customHeight="1" spans="1:9">
      <c r="A84" s="305" t="s">
        <v>251</v>
      </c>
      <c r="B84" s="208" t="s">
        <v>252</v>
      </c>
      <c r="C84" s="286">
        <v>947</v>
      </c>
      <c r="D84" s="286">
        <v>940</v>
      </c>
      <c r="E84" s="242">
        <v>1236</v>
      </c>
      <c r="F84" s="288">
        <v>1.3051742344245</v>
      </c>
      <c r="G84" s="286">
        <v>1316</v>
      </c>
      <c r="H84" s="288">
        <v>1.4</v>
      </c>
      <c r="I84" s="288">
        <v>1.06472491909385</v>
      </c>
    </row>
    <row r="85" ht="20" customHeight="1" spans="1:9">
      <c r="A85" s="305" t="s">
        <v>253</v>
      </c>
      <c r="B85" s="208" t="s">
        <v>254</v>
      </c>
      <c r="C85" s="286">
        <v>1297</v>
      </c>
      <c r="D85" s="286">
        <v>1320</v>
      </c>
      <c r="E85" s="242">
        <v>1493</v>
      </c>
      <c r="F85" s="288">
        <v>1.15111796453354</v>
      </c>
      <c r="G85" s="286">
        <v>1598</v>
      </c>
      <c r="H85" s="288">
        <v>1.21060606060606</v>
      </c>
      <c r="I85" s="288">
        <v>1.07032819825854</v>
      </c>
    </row>
    <row r="86" ht="20" customHeight="1" spans="1:9">
      <c r="A86" s="305" t="s">
        <v>255</v>
      </c>
      <c r="B86" s="208" t="s">
        <v>256</v>
      </c>
      <c r="C86" s="286">
        <v>226</v>
      </c>
      <c r="D86" s="286">
        <v>216</v>
      </c>
      <c r="E86" s="242">
        <v>257</v>
      </c>
      <c r="F86" s="288">
        <v>1.13716814159292</v>
      </c>
      <c r="G86" s="286">
        <v>273</v>
      </c>
      <c r="H86" s="288">
        <v>1.26388888888889</v>
      </c>
      <c r="I86" s="288">
        <v>1.06225680933852</v>
      </c>
    </row>
    <row r="87" ht="20" customHeight="1" spans="1:9">
      <c r="A87" s="305" t="s">
        <v>257</v>
      </c>
      <c r="B87" s="208" t="s">
        <v>258</v>
      </c>
      <c r="C87" s="286">
        <v>1580</v>
      </c>
      <c r="D87" s="286">
        <v>2992</v>
      </c>
      <c r="E87" s="242">
        <v>1936</v>
      </c>
      <c r="F87" s="288">
        <v>1.2253164556962</v>
      </c>
      <c r="G87" s="286">
        <v>1962</v>
      </c>
      <c r="H87" s="288">
        <v>0.655748663101604</v>
      </c>
      <c r="I87" s="288">
        <v>1.01342975206612</v>
      </c>
    </row>
    <row r="88" ht="20" customHeight="1" spans="1:9">
      <c r="A88" s="305" t="s">
        <v>259</v>
      </c>
      <c r="B88" s="208" t="s">
        <v>260</v>
      </c>
      <c r="C88" s="286">
        <v>296</v>
      </c>
      <c r="D88" s="286">
        <v>299</v>
      </c>
      <c r="E88" s="242">
        <v>480</v>
      </c>
      <c r="F88" s="288">
        <v>1.62162162162162</v>
      </c>
      <c r="G88" s="286">
        <v>509</v>
      </c>
      <c r="H88" s="288">
        <v>1.70234113712375</v>
      </c>
      <c r="I88" s="288">
        <v>1.06041666666667</v>
      </c>
    </row>
    <row r="89" ht="20" customHeight="1" spans="1:9">
      <c r="A89" s="305" t="s">
        <v>261</v>
      </c>
      <c r="B89" s="208" t="s">
        <v>262</v>
      </c>
      <c r="C89" s="286">
        <v>72</v>
      </c>
      <c r="D89" s="286">
        <v>75</v>
      </c>
      <c r="E89" s="242">
        <v>89</v>
      </c>
      <c r="F89" s="288">
        <v>1.23611111111111</v>
      </c>
      <c r="G89" s="286">
        <v>91</v>
      </c>
      <c r="H89" s="288">
        <v>1.21333333333333</v>
      </c>
      <c r="I89" s="288">
        <v>1.02247191011236</v>
      </c>
    </row>
    <row r="90" ht="20" customHeight="1" spans="1:9">
      <c r="A90" s="305" t="s">
        <v>263</v>
      </c>
      <c r="B90" s="208" t="s">
        <v>264</v>
      </c>
      <c r="C90" s="286">
        <v>5058</v>
      </c>
      <c r="D90" s="286">
        <v>5459</v>
      </c>
      <c r="E90" s="242">
        <v>1263</v>
      </c>
      <c r="F90" s="288">
        <v>0.249703440094899</v>
      </c>
      <c r="G90" s="286">
        <v>1396</v>
      </c>
      <c r="H90" s="288">
        <v>0.25572449166514</v>
      </c>
      <c r="I90" s="288">
        <v>1.10530482977039</v>
      </c>
    </row>
    <row r="91" ht="20" customHeight="1" spans="1:9">
      <c r="A91" s="305" t="s">
        <v>265</v>
      </c>
      <c r="B91" s="208" t="s">
        <v>266</v>
      </c>
      <c r="C91" s="286">
        <v>433</v>
      </c>
      <c r="D91" s="286">
        <v>454</v>
      </c>
      <c r="E91" s="242">
        <v>341</v>
      </c>
      <c r="F91" s="288">
        <v>0.787528868360277</v>
      </c>
      <c r="G91" s="286">
        <v>378</v>
      </c>
      <c r="H91" s="288">
        <v>0.832599118942731</v>
      </c>
      <c r="I91" s="288">
        <v>1.10850439882698</v>
      </c>
    </row>
    <row r="92" ht="20" customHeight="1" spans="1:9">
      <c r="A92" s="305" t="s">
        <v>267</v>
      </c>
      <c r="B92" s="208" t="s">
        <v>268</v>
      </c>
      <c r="C92" s="286">
        <v>761</v>
      </c>
      <c r="D92" s="286">
        <v>801</v>
      </c>
      <c r="E92" s="242">
        <v>800</v>
      </c>
      <c r="F92" s="288">
        <v>1.05124835742444</v>
      </c>
      <c r="G92" s="286">
        <v>880</v>
      </c>
      <c r="H92" s="288">
        <v>1.09862671660424</v>
      </c>
      <c r="I92" s="288">
        <v>1.1</v>
      </c>
    </row>
    <row r="93" ht="20" customHeight="1" spans="1:9">
      <c r="A93" s="305" t="s">
        <v>269</v>
      </c>
      <c r="B93" s="208" t="s">
        <v>270</v>
      </c>
      <c r="C93" s="208"/>
      <c r="D93" s="286">
        <v>0</v>
      </c>
      <c r="E93" s="242">
        <v>0</v>
      </c>
      <c r="F93" s="288"/>
      <c r="G93" s="286">
        <v>0</v>
      </c>
      <c r="H93" s="288"/>
      <c r="I93" s="288"/>
    </row>
    <row r="94" ht="20" customHeight="1" spans="1:9">
      <c r="A94" s="305" t="s">
        <v>271</v>
      </c>
      <c r="B94" s="208" t="s">
        <v>272</v>
      </c>
      <c r="C94" s="286">
        <v>115</v>
      </c>
      <c r="D94" s="286">
        <v>132</v>
      </c>
      <c r="E94" s="242">
        <v>133</v>
      </c>
      <c r="F94" s="288">
        <v>1.15652173913043</v>
      </c>
      <c r="G94" s="286">
        <v>154</v>
      </c>
      <c r="H94" s="288">
        <v>1.16666666666667</v>
      </c>
      <c r="I94" s="288">
        <v>1.15789473684211</v>
      </c>
    </row>
    <row r="95" ht="20" customHeight="1" spans="1:9">
      <c r="A95" s="305" t="s">
        <v>273</v>
      </c>
      <c r="B95" s="208" t="s">
        <v>274</v>
      </c>
      <c r="C95" s="286">
        <v>4221</v>
      </c>
      <c r="D95" s="286">
        <v>4410</v>
      </c>
      <c r="E95" s="242">
        <v>4439</v>
      </c>
      <c r="F95" s="288">
        <v>1.05164652925847</v>
      </c>
      <c r="G95" s="286">
        <v>4699</v>
      </c>
      <c r="H95" s="288">
        <v>1.06553287981859</v>
      </c>
      <c r="I95" s="288">
        <v>1.05857175039423</v>
      </c>
    </row>
    <row r="96" ht="20" customHeight="1" spans="1:9">
      <c r="A96" s="305" t="s">
        <v>275</v>
      </c>
      <c r="B96" s="208" t="s">
        <v>276</v>
      </c>
      <c r="C96" s="208"/>
      <c r="D96" s="286">
        <v>0</v>
      </c>
      <c r="E96" s="242">
        <v>0</v>
      </c>
      <c r="F96" s="288"/>
      <c r="G96" s="286">
        <v>0</v>
      </c>
      <c r="H96" s="288"/>
      <c r="I96" s="288"/>
    </row>
    <row r="97" ht="20" customHeight="1" spans="1:9">
      <c r="A97" s="305" t="s">
        <v>277</v>
      </c>
      <c r="B97" s="208" t="s">
        <v>278</v>
      </c>
      <c r="C97" s="286">
        <v>317</v>
      </c>
      <c r="D97" s="286">
        <v>320</v>
      </c>
      <c r="E97" s="242">
        <v>136</v>
      </c>
      <c r="F97" s="288">
        <v>0.429022082018927</v>
      </c>
      <c r="G97" s="286">
        <v>151</v>
      </c>
      <c r="H97" s="288">
        <v>0.471875</v>
      </c>
      <c r="I97" s="288">
        <v>1.11029411764706</v>
      </c>
    </row>
    <row r="98" ht="20" customHeight="1" spans="1:9">
      <c r="A98" s="305" t="s">
        <v>279</v>
      </c>
      <c r="B98" s="208" t="s">
        <v>280</v>
      </c>
      <c r="C98" s="208"/>
      <c r="D98" s="286">
        <v>0</v>
      </c>
      <c r="E98" s="242">
        <v>0</v>
      </c>
      <c r="F98" s="288"/>
      <c r="G98" s="286">
        <v>0</v>
      </c>
      <c r="H98" s="288"/>
      <c r="I98" s="288"/>
    </row>
    <row r="99" ht="20" customHeight="1" spans="1:9">
      <c r="A99" s="305" t="s">
        <v>281</v>
      </c>
      <c r="B99" s="208" t="s">
        <v>282</v>
      </c>
      <c r="C99" s="286">
        <v>1</v>
      </c>
      <c r="D99" s="286">
        <v>0</v>
      </c>
      <c r="E99" s="242">
        <v>0</v>
      </c>
      <c r="F99" s="288">
        <v>0</v>
      </c>
      <c r="G99" s="286">
        <v>0</v>
      </c>
      <c r="H99" s="288"/>
      <c r="I99" s="288"/>
    </row>
    <row r="100" s="23" customFormat="1" ht="20" customHeight="1" spans="1:9">
      <c r="A100" s="303" t="s">
        <v>283</v>
      </c>
      <c r="B100" s="282" t="s">
        <v>284</v>
      </c>
      <c r="C100" s="259">
        <v>25713</v>
      </c>
      <c r="D100" s="259">
        <v>29466</v>
      </c>
      <c r="E100" s="304">
        <v>28412</v>
      </c>
      <c r="F100" s="284">
        <v>1.10496635942908</v>
      </c>
      <c r="G100" s="259">
        <v>29509</v>
      </c>
      <c r="H100" s="284">
        <v>1.00145930903414</v>
      </c>
      <c r="I100" s="284">
        <v>1.0386104462903</v>
      </c>
    </row>
    <row r="101" ht="20" customHeight="1" spans="1:9">
      <c r="A101" s="305" t="s">
        <v>285</v>
      </c>
      <c r="B101" s="208" t="s">
        <v>286</v>
      </c>
      <c r="C101" s="286">
        <v>1007</v>
      </c>
      <c r="D101" s="286">
        <v>1031</v>
      </c>
      <c r="E101" s="242">
        <v>705</v>
      </c>
      <c r="F101" s="288">
        <v>0.700099304865938</v>
      </c>
      <c r="G101" s="286">
        <v>707</v>
      </c>
      <c r="H101" s="288">
        <v>0.685741998060136</v>
      </c>
      <c r="I101" s="288">
        <v>1.00283687943262</v>
      </c>
    </row>
    <row r="102" ht="20" customHeight="1" spans="1:9">
      <c r="A102" s="305" t="s">
        <v>287</v>
      </c>
      <c r="B102" s="208" t="s">
        <v>288</v>
      </c>
      <c r="C102" s="257">
        <v>2340</v>
      </c>
      <c r="D102" s="286">
        <v>2713</v>
      </c>
      <c r="E102" s="242">
        <v>3536</v>
      </c>
      <c r="F102" s="288">
        <v>1.51111111111111</v>
      </c>
      <c r="G102" s="286">
        <v>3877</v>
      </c>
      <c r="H102" s="288">
        <v>1.42904533726502</v>
      </c>
      <c r="I102" s="288">
        <v>1.09643665158371</v>
      </c>
    </row>
    <row r="103" ht="20" customHeight="1" spans="1:9">
      <c r="A103" s="305" t="s">
        <v>289</v>
      </c>
      <c r="B103" s="208" t="s">
        <v>290</v>
      </c>
      <c r="C103" s="257">
        <v>2759</v>
      </c>
      <c r="D103" s="286">
        <v>3156</v>
      </c>
      <c r="E103" s="242">
        <v>2541</v>
      </c>
      <c r="F103" s="288">
        <v>0.920985864443639</v>
      </c>
      <c r="G103" s="286">
        <v>2767</v>
      </c>
      <c r="H103" s="288">
        <v>0.876742712294043</v>
      </c>
      <c r="I103" s="288">
        <v>1.08894136166863</v>
      </c>
    </row>
    <row r="104" ht="20" customHeight="1" spans="1:9">
      <c r="A104" s="305" t="s">
        <v>291</v>
      </c>
      <c r="B104" s="208" t="s">
        <v>292</v>
      </c>
      <c r="C104" s="257">
        <v>2871</v>
      </c>
      <c r="D104" s="286">
        <v>2982</v>
      </c>
      <c r="E104" s="242">
        <v>3640</v>
      </c>
      <c r="F104" s="288">
        <v>1.26785092302334</v>
      </c>
      <c r="G104" s="286">
        <v>3807</v>
      </c>
      <c r="H104" s="288">
        <v>1.27665995975855</v>
      </c>
      <c r="I104" s="288">
        <v>1.04587912087912</v>
      </c>
    </row>
    <row r="105" ht="20" customHeight="1" spans="1:9">
      <c r="A105" s="305" t="s">
        <v>293</v>
      </c>
      <c r="B105" s="208" t="s">
        <v>294</v>
      </c>
      <c r="C105" s="257">
        <v>109</v>
      </c>
      <c r="D105" s="286">
        <v>110</v>
      </c>
      <c r="E105" s="242">
        <v>233</v>
      </c>
      <c r="F105" s="288">
        <v>2.13761467889908</v>
      </c>
      <c r="G105" s="286">
        <v>248</v>
      </c>
      <c r="H105" s="288">
        <v>2.25454545454545</v>
      </c>
      <c r="I105" s="288">
        <v>1.06437768240343</v>
      </c>
    </row>
    <row r="106" ht="20" customHeight="1" spans="1:9">
      <c r="A106" s="305" t="s">
        <v>295</v>
      </c>
      <c r="B106" s="208" t="s">
        <v>296</v>
      </c>
      <c r="C106" s="257">
        <v>508</v>
      </c>
      <c r="D106" s="286">
        <v>524</v>
      </c>
      <c r="E106" s="242">
        <v>629</v>
      </c>
      <c r="F106" s="288">
        <v>1.23818897637795</v>
      </c>
      <c r="G106" s="286">
        <v>285</v>
      </c>
      <c r="H106" s="288">
        <v>0.543893129770992</v>
      </c>
      <c r="I106" s="288">
        <v>0.453100158982512</v>
      </c>
    </row>
    <row r="107" ht="20" customHeight="1" spans="1:9">
      <c r="A107" s="305" t="s">
        <v>297</v>
      </c>
      <c r="B107" s="208" t="s">
        <v>298</v>
      </c>
      <c r="C107" s="257">
        <v>5376</v>
      </c>
      <c r="D107" s="286">
        <v>5862</v>
      </c>
      <c r="E107" s="242">
        <v>5549</v>
      </c>
      <c r="F107" s="288">
        <v>1.03218005952381</v>
      </c>
      <c r="G107" s="286">
        <v>5841</v>
      </c>
      <c r="H107" s="288">
        <v>0.996417604912999</v>
      </c>
      <c r="I107" s="288">
        <v>1.052622094071</v>
      </c>
    </row>
    <row r="108" ht="20" customHeight="1" spans="1:9">
      <c r="A108" s="305" t="s">
        <v>299</v>
      </c>
      <c r="B108" s="208" t="s">
        <v>300</v>
      </c>
      <c r="C108" s="257">
        <v>9750</v>
      </c>
      <c r="D108" s="286">
        <v>12009</v>
      </c>
      <c r="E108" s="242">
        <v>9770</v>
      </c>
      <c r="F108" s="288">
        <v>1.00205128205128</v>
      </c>
      <c r="G108" s="286">
        <v>10569</v>
      </c>
      <c r="H108" s="288">
        <v>0.880089932550587</v>
      </c>
      <c r="I108" s="288">
        <v>1.08178096212897</v>
      </c>
    </row>
    <row r="109" ht="20" customHeight="1" spans="1:9">
      <c r="A109" s="305" t="s">
        <v>301</v>
      </c>
      <c r="B109" s="208" t="s">
        <v>302</v>
      </c>
      <c r="C109" s="257">
        <v>676</v>
      </c>
      <c r="D109" s="286">
        <v>715</v>
      </c>
      <c r="E109" s="242">
        <v>949</v>
      </c>
      <c r="F109" s="288">
        <v>1.40384615384615</v>
      </c>
      <c r="G109" s="286">
        <v>1014</v>
      </c>
      <c r="H109" s="288">
        <v>1.41818181818182</v>
      </c>
      <c r="I109" s="288">
        <v>1.06849315068493</v>
      </c>
    </row>
    <row r="110" ht="20" customHeight="1" spans="1:9">
      <c r="A110" s="305" t="s">
        <v>303</v>
      </c>
      <c r="B110" s="208" t="s">
        <v>304</v>
      </c>
      <c r="C110" s="257">
        <v>72</v>
      </c>
      <c r="D110" s="286">
        <v>86</v>
      </c>
      <c r="E110" s="242">
        <v>63</v>
      </c>
      <c r="F110" s="288">
        <v>0.875</v>
      </c>
      <c r="G110" s="286">
        <v>72</v>
      </c>
      <c r="H110" s="288">
        <v>0.837209302325581</v>
      </c>
      <c r="I110" s="288">
        <v>1.14285714285714</v>
      </c>
    </row>
    <row r="111" ht="20" customHeight="1" spans="1:9">
      <c r="A111" s="305" t="s">
        <v>305</v>
      </c>
      <c r="B111" s="208" t="s">
        <v>306</v>
      </c>
      <c r="C111" s="257">
        <v>205</v>
      </c>
      <c r="D111" s="286">
        <v>235</v>
      </c>
      <c r="E111" s="242">
        <v>291</v>
      </c>
      <c r="F111" s="288">
        <v>1.41951219512195</v>
      </c>
      <c r="G111" s="286">
        <v>315</v>
      </c>
      <c r="H111" s="288">
        <v>1.34042553191489</v>
      </c>
      <c r="I111" s="288">
        <v>1.08247422680412</v>
      </c>
    </row>
    <row r="112" ht="20" customHeight="1" spans="1:9">
      <c r="A112" s="305" t="s">
        <v>307</v>
      </c>
      <c r="B112" s="208" t="s">
        <v>308</v>
      </c>
      <c r="C112" s="257">
        <v>39</v>
      </c>
      <c r="D112" s="286">
        <v>42</v>
      </c>
      <c r="E112" s="242">
        <v>6</v>
      </c>
      <c r="F112" s="288">
        <v>0.153846153846154</v>
      </c>
      <c r="G112" s="286">
        <v>6</v>
      </c>
      <c r="H112" s="288">
        <v>0.142857142857143</v>
      </c>
      <c r="I112" s="288">
        <v>1</v>
      </c>
    </row>
    <row r="113" ht="20" customHeight="1" spans="1:9">
      <c r="A113" s="305" t="s">
        <v>309</v>
      </c>
      <c r="B113" s="208" t="s">
        <v>310</v>
      </c>
      <c r="C113" s="257">
        <v>1</v>
      </c>
      <c r="D113" s="286">
        <v>1</v>
      </c>
      <c r="E113" s="242">
        <v>500</v>
      </c>
      <c r="F113" s="288">
        <v>500</v>
      </c>
      <c r="G113" s="286">
        <v>1</v>
      </c>
      <c r="H113" s="288">
        <v>1</v>
      </c>
      <c r="I113" s="288">
        <v>0.002</v>
      </c>
    </row>
    <row r="114" s="23" customFormat="1" ht="20" customHeight="1" spans="1:9">
      <c r="A114" s="303" t="s">
        <v>311</v>
      </c>
      <c r="B114" s="282" t="s">
        <v>312</v>
      </c>
      <c r="C114" s="259">
        <v>4143</v>
      </c>
      <c r="D114" s="259">
        <v>4716</v>
      </c>
      <c r="E114" s="304">
        <v>5112</v>
      </c>
      <c r="F114" s="284">
        <v>1.23388848660391</v>
      </c>
      <c r="G114" s="259">
        <v>5243</v>
      </c>
      <c r="H114" s="284">
        <v>1.11174724342663</v>
      </c>
      <c r="I114" s="284">
        <v>1.02562597809077</v>
      </c>
    </row>
    <row r="115" ht="20" customHeight="1" spans="1:9">
      <c r="A115" s="305" t="s">
        <v>313</v>
      </c>
      <c r="B115" s="208" t="s">
        <v>314</v>
      </c>
      <c r="C115" s="286">
        <v>479</v>
      </c>
      <c r="D115" s="286">
        <v>509</v>
      </c>
      <c r="E115" s="242">
        <v>469</v>
      </c>
      <c r="F115" s="288">
        <v>0.979123173277662</v>
      </c>
      <c r="G115" s="286">
        <v>42</v>
      </c>
      <c r="H115" s="288">
        <v>0.0825147347740668</v>
      </c>
      <c r="I115" s="288">
        <v>0.0895522388059701</v>
      </c>
    </row>
    <row r="116" ht="20" customHeight="1" spans="1:9">
      <c r="A116" s="305" t="s">
        <v>315</v>
      </c>
      <c r="B116" s="208" t="s">
        <v>316</v>
      </c>
      <c r="C116" s="286">
        <v>32</v>
      </c>
      <c r="D116" s="286">
        <v>15</v>
      </c>
      <c r="E116" s="242">
        <v>15</v>
      </c>
      <c r="F116" s="288">
        <v>0.46875</v>
      </c>
      <c r="G116" s="286">
        <v>15</v>
      </c>
      <c r="H116" s="288">
        <v>1</v>
      </c>
      <c r="I116" s="288">
        <v>1</v>
      </c>
    </row>
    <row r="117" ht="20" customHeight="1" spans="1:9">
      <c r="A117" s="305" t="s">
        <v>317</v>
      </c>
      <c r="B117" s="208" t="s">
        <v>318</v>
      </c>
      <c r="C117" s="286">
        <v>2295</v>
      </c>
      <c r="D117" s="286">
        <v>2309</v>
      </c>
      <c r="E117" s="242">
        <v>3160</v>
      </c>
      <c r="F117" s="288">
        <v>1.37690631808279</v>
      </c>
      <c r="G117" s="286">
        <v>3307</v>
      </c>
      <c r="H117" s="288">
        <v>1.43222174101343</v>
      </c>
      <c r="I117" s="288">
        <v>1.04651898734177</v>
      </c>
    </row>
    <row r="118" ht="20" customHeight="1" spans="1:9">
      <c r="A118" s="305" t="s">
        <v>319</v>
      </c>
      <c r="B118" s="208" t="s">
        <v>320</v>
      </c>
      <c r="C118" s="286">
        <v>147</v>
      </c>
      <c r="D118" s="286">
        <v>1017</v>
      </c>
      <c r="E118" s="242">
        <v>566</v>
      </c>
      <c r="F118" s="288">
        <v>3.85034013605442</v>
      </c>
      <c r="G118" s="286">
        <v>921</v>
      </c>
      <c r="H118" s="288">
        <v>0.905604719764012</v>
      </c>
      <c r="I118" s="288">
        <v>1.62720848056537</v>
      </c>
    </row>
    <row r="119" ht="20" customHeight="1" spans="1:9">
      <c r="A119" s="305" t="s">
        <v>321</v>
      </c>
      <c r="B119" s="208" t="s">
        <v>322</v>
      </c>
      <c r="C119" s="286">
        <v>203</v>
      </c>
      <c r="D119" s="286">
        <v>210</v>
      </c>
      <c r="E119" s="242">
        <v>203</v>
      </c>
      <c r="F119" s="288">
        <v>1</v>
      </c>
      <c r="G119" s="286">
        <v>223</v>
      </c>
      <c r="H119" s="288">
        <v>1.06190476190476</v>
      </c>
      <c r="I119" s="288">
        <v>1.09852216748768</v>
      </c>
    </row>
    <row r="120" ht="20" customHeight="1" spans="1:9">
      <c r="A120" s="305" t="s">
        <v>323</v>
      </c>
      <c r="B120" s="208" t="s">
        <v>324</v>
      </c>
      <c r="C120" s="286">
        <v>970</v>
      </c>
      <c r="D120" s="286">
        <v>645</v>
      </c>
      <c r="E120" s="242">
        <v>518</v>
      </c>
      <c r="F120" s="288">
        <v>0.534020618556701</v>
      </c>
      <c r="G120" s="286">
        <v>554</v>
      </c>
      <c r="H120" s="288">
        <v>0.858914728682171</v>
      </c>
      <c r="I120" s="288">
        <v>1.06949806949807</v>
      </c>
    </row>
    <row r="121" ht="20" customHeight="1" spans="1:9">
      <c r="A121" s="305" t="s">
        <v>325</v>
      </c>
      <c r="B121" s="208" t="s">
        <v>326</v>
      </c>
      <c r="C121" s="208"/>
      <c r="D121" s="286">
        <v>0</v>
      </c>
      <c r="E121" s="242">
        <v>0</v>
      </c>
      <c r="F121" s="288"/>
      <c r="G121" s="286">
        <v>0</v>
      </c>
      <c r="H121" s="288"/>
      <c r="I121" s="288"/>
    </row>
    <row r="122" ht="20" customHeight="1" spans="1:9">
      <c r="A122" s="305" t="s">
        <v>327</v>
      </c>
      <c r="B122" s="208" t="s">
        <v>328</v>
      </c>
      <c r="C122" s="208"/>
      <c r="D122" s="286">
        <v>0</v>
      </c>
      <c r="E122" s="242">
        <v>0</v>
      </c>
      <c r="F122" s="288"/>
      <c r="G122" s="286">
        <v>0</v>
      </c>
      <c r="H122" s="288"/>
      <c r="I122" s="288"/>
    </row>
    <row r="123" ht="20" customHeight="1" spans="1:9">
      <c r="A123" s="305" t="s">
        <v>329</v>
      </c>
      <c r="B123" s="208" t="s">
        <v>330</v>
      </c>
      <c r="C123" s="208"/>
      <c r="D123" s="286">
        <v>0</v>
      </c>
      <c r="E123" s="242">
        <v>0</v>
      </c>
      <c r="F123" s="288"/>
      <c r="G123" s="286">
        <v>0</v>
      </c>
      <c r="H123" s="288"/>
      <c r="I123" s="288"/>
    </row>
    <row r="124" ht="20" customHeight="1" spans="1:9">
      <c r="A124" s="305" t="s">
        <v>331</v>
      </c>
      <c r="B124" s="208" t="s">
        <v>332</v>
      </c>
      <c r="C124" s="286">
        <v>5</v>
      </c>
      <c r="D124" s="286">
        <v>0</v>
      </c>
      <c r="E124" s="242">
        <v>0</v>
      </c>
      <c r="F124" s="288">
        <v>0</v>
      </c>
      <c r="G124" s="286">
        <v>0</v>
      </c>
      <c r="H124" s="288"/>
      <c r="I124" s="288"/>
    </row>
    <row r="125" ht="20" customHeight="1" spans="1:9">
      <c r="A125" s="305" t="s">
        <v>333</v>
      </c>
      <c r="B125" s="208" t="s">
        <v>334</v>
      </c>
      <c r="C125" s="286">
        <v>12</v>
      </c>
      <c r="D125" s="286">
        <v>11</v>
      </c>
      <c r="E125" s="242">
        <v>0</v>
      </c>
      <c r="F125" s="288">
        <v>0</v>
      </c>
      <c r="G125" s="286">
        <v>0</v>
      </c>
      <c r="H125" s="288">
        <v>0</v>
      </c>
      <c r="I125" s="288"/>
    </row>
    <row r="126" ht="20" customHeight="1" spans="1:9">
      <c r="A126" s="305" t="s">
        <v>335</v>
      </c>
      <c r="B126" s="208" t="s">
        <v>336</v>
      </c>
      <c r="C126" s="208"/>
      <c r="D126" s="286">
        <v>0</v>
      </c>
      <c r="E126" s="242">
        <v>0</v>
      </c>
      <c r="F126" s="288"/>
      <c r="G126" s="286">
        <v>0</v>
      </c>
      <c r="H126" s="288"/>
      <c r="I126" s="288"/>
    </row>
    <row r="127" ht="20" customHeight="1" spans="1:9">
      <c r="A127" s="305" t="s">
        <v>337</v>
      </c>
      <c r="B127" s="208" t="s">
        <v>338</v>
      </c>
      <c r="C127" s="208"/>
      <c r="D127" s="286">
        <v>0</v>
      </c>
      <c r="E127" s="242">
        <v>0</v>
      </c>
      <c r="F127" s="288"/>
      <c r="G127" s="286">
        <v>0</v>
      </c>
      <c r="H127" s="288"/>
      <c r="I127" s="288"/>
    </row>
    <row r="128" ht="20" customHeight="1" spans="1:9">
      <c r="A128" s="305" t="s">
        <v>339</v>
      </c>
      <c r="B128" s="208" t="s">
        <v>340</v>
      </c>
      <c r="C128" s="208"/>
      <c r="D128" s="286">
        <v>0</v>
      </c>
      <c r="E128" s="242">
        <v>0</v>
      </c>
      <c r="F128" s="288"/>
      <c r="G128" s="286">
        <v>0</v>
      </c>
      <c r="H128" s="288"/>
      <c r="I128" s="288"/>
    </row>
    <row r="129" ht="20" customHeight="1" spans="1:9">
      <c r="A129" s="305" t="s">
        <v>341</v>
      </c>
      <c r="B129" s="208" t="s">
        <v>342</v>
      </c>
      <c r="C129" s="208"/>
      <c r="D129" s="286">
        <v>0</v>
      </c>
      <c r="E129" s="242">
        <v>181</v>
      </c>
      <c r="F129" s="288"/>
      <c r="G129" s="286">
        <v>181</v>
      </c>
      <c r="H129" s="288"/>
      <c r="I129" s="288">
        <v>1</v>
      </c>
    </row>
    <row r="130" s="23" customFormat="1" ht="20" customHeight="1" spans="1:9">
      <c r="A130" s="303" t="s">
        <v>343</v>
      </c>
      <c r="B130" s="282" t="s">
        <v>344</v>
      </c>
      <c r="C130" s="259">
        <v>2797</v>
      </c>
      <c r="D130" s="259">
        <v>4458</v>
      </c>
      <c r="E130" s="304">
        <v>2859</v>
      </c>
      <c r="F130" s="284">
        <v>1.02216660707901</v>
      </c>
      <c r="G130" s="259">
        <v>2718</v>
      </c>
      <c r="H130" s="284">
        <v>0.609690444145357</v>
      </c>
      <c r="I130" s="284">
        <v>0.950682056663169</v>
      </c>
    </row>
    <row r="131" ht="20" customHeight="1" spans="1:9">
      <c r="A131" s="305" t="s">
        <v>345</v>
      </c>
      <c r="B131" s="208" t="s">
        <v>346</v>
      </c>
      <c r="C131" s="286">
        <v>1337</v>
      </c>
      <c r="D131" s="286">
        <v>1424</v>
      </c>
      <c r="E131" s="242">
        <v>1202</v>
      </c>
      <c r="F131" s="288">
        <v>0.899027673896784</v>
      </c>
      <c r="G131" s="286">
        <v>1132</v>
      </c>
      <c r="H131" s="288">
        <v>0.794943820224719</v>
      </c>
      <c r="I131" s="288">
        <v>0.941763727121464</v>
      </c>
    </row>
    <row r="132" ht="20" customHeight="1" spans="1:9">
      <c r="A132" s="305" t="s">
        <v>347</v>
      </c>
      <c r="B132" s="208" t="s">
        <v>348</v>
      </c>
      <c r="C132" s="208"/>
      <c r="D132" s="286">
        <v>2</v>
      </c>
      <c r="E132" s="242">
        <v>0</v>
      </c>
      <c r="F132" s="288"/>
      <c r="G132" s="286">
        <v>0</v>
      </c>
      <c r="H132" s="288">
        <v>0</v>
      </c>
      <c r="I132" s="288"/>
    </row>
    <row r="133" ht="20" customHeight="1" spans="1:9">
      <c r="A133" s="305" t="s">
        <v>349</v>
      </c>
      <c r="B133" s="208" t="s">
        <v>350</v>
      </c>
      <c r="C133" s="286">
        <v>693</v>
      </c>
      <c r="D133" s="286">
        <v>523</v>
      </c>
      <c r="E133" s="242">
        <v>327</v>
      </c>
      <c r="F133" s="288">
        <v>0.471861471861472</v>
      </c>
      <c r="G133" s="286">
        <v>297</v>
      </c>
      <c r="H133" s="288">
        <v>0.567877629063097</v>
      </c>
      <c r="I133" s="288">
        <v>0.908256880733945</v>
      </c>
    </row>
    <row r="134" ht="20" customHeight="1" spans="1:9">
      <c r="A134" s="305" t="s">
        <v>351</v>
      </c>
      <c r="B134" s="208" t="s">
        <v>352</v>
      </c>
      <c r="C134" s="286">
        <v>756</v>
      </c>
      <c r="D134" s="286">
        <v>751</v>
      </c>
      <c r="E134" s="242">
        <v>690</v>
      </c>
      <c r="F134" s="288">
        <v>0.912698412698413</v>
      </c>
      <c r="G134" s="286">
        <v>629</v>
      </c>
      <c r="H134" s="288">
        <v>0.837549933422104</v>
      </c>
      <c r="I134" s="288">
        <v>0.911594202898551</v>
      </c>
    </row>
    <row r="135" ht="20" customHeight="1" spans="1:9">
      <c r="A135" s="305" t="s">
        <v>353</v>
      </c>
      <c r="B135" s="208" t="s">
        <v>354</v>
      </c>
      <c r="C135" s="208"/>
      <c r="D135" s="286">
        <v>0</v>
      </c>
      <c r="E135" s="242">
        <v>0</v>
      </c>
      <c r="F135" s="288"/>
      <c r="G135" s="286">
        <v>0</v>
      </c>
      <c r="H135" s="288"/>
      <c r="I135" s="288"/>
    </row>
    <row r="136" ht="20" customHeight="1" spans="1:9">
      <c r="A136" s="305" t="s">
        <v>355</v>
      </c>
      <c r="B136" s="208" t="s">
        <v>356</v>
      </c>
      <c r="C136" s="286">
        <v>11</v>
      </c>
      <c r="D136" s="286">
        <v>1758</v>
      </c>
      <c r="E136" s="242">
        <v>640</v>
      </c>
      <c r="F136" s="288">
        <v>58.1818181818182</v>
      </c>
      <c r="G136" s="286">
        <v>660</v>
      </c>
      <c r="H136" s="288">
        <v>0.37542662116041</v>
      </c>
      <c r="I136" s="288">
        <v>1.03125</v>
      </c>
    </row>
    <row r="137" s="23" customFormat="1" ht="20" customHeight="1" spans="1:9">
      <c r="A137" s="303" t="s">
        <v>357</v>
      </c>
      <c r="B137" s="282" t="s">
        <v>358</v>
      </c>
      <c r="C137" s="259">
        <v>37853</v>
      </c>
      <c r="D137" s="259">
        <v>27262</v>
      </c>
      <c r="E137" s="304">
        <v>39309</v>
      </c>
      <c r="F137" s="284">
        <v>1.03846458669062</v>
      </c>
      <c r="G137" s="259">
        <f>SUM(G138:G145)</f>
        <v>34655</v>
      </c>
      <c r="H137" s="284">
        <f>G137/D137</f>
        <v>1.27118333211063</v>
      </c>
      <c r="I137" s="284">
        <f>G137/E137</f>
        <v>0.881604721565036</v>
      </c>
    </row>
    <row r="138" ht="20" customHeight="1" spans="1:9">
      <c r="A138" s="305" t="s">
        <v>359</v>
      </c>
      <c r="B138" s="208" t="s">
        <v>360</v>
      </c>
      <c r="C138" s="286">
        <v>6132</v>
      </c>
      <c r="D138" s="286">
        <v>6254</v>
      </c>
      <c r="E138" s="242">
        <v>8612</v>
      </c>
      <c r="F138" s="288">
        <v>1.4044357469015</v>
      </c>
      <c r="G138" s="286">
        <f>9530-259</f>
        <v>9271</v>
      </c>
      <c r="H138" s="288">
        <f>G138/D138</f>
        <v>1.48241125679565</v>
      </c>
      <c r="I138" s="288">
        <f>G138/E138</f>
        <v>1.07652113330237</v>
      </c>
    </row>
    <row r="139" ht="20" customHeight="1" spans="1:9">
      <c r="A139" s="305" t="s">
        <v>361</v>
      </c>
      <c r="B139" s="208" t="s">
        <v>362</v>
      </c>
      <c r="C139" s="286">
        <v>3415</v>
      </c>
      <c r="D139" s="286">
        <v>3480</v>
      </c>
      <c r="E139" s="242">
        <v>2829</v>
      </c>
      <c r="F139" s="288">
        <v>0.828404099560761</v>
      </c>
      <c r="G139" s="286">
        <f>2911+168</f>
        <v>3079</v>
      </c>
      <c r="H139" s="288">
        <f>G139/D139</f>
        <v>0.884770114942529</v>
      </c>
      <c r="I139" s="288">
        <f>G139/E139</f>
        <v>1.08837044892188</v>
      </c>
    </row>
    <row r="140" ht="20" customHeight="1" spans="1:9">
      <c r="A140" s="305" t="s">
        <v>363</v>
      </c>
      <c r="B140" s="208" t="s">
        <v>364</v>
      </c>
      <c r="C140" s="286">
        <v>7925</v>
      </c>
      <c r="D140" s="286">
        <v>4873</v>
      </c>
      <c r="E140" s="242">
        <v>9405</v>
      </c>
      <c r="F140" s="288">
        <v>1.18675078864353</v>
      </c>
      <c r="G140" s="286">
        <v>10287</v>
      </c>
      <c r="H140" s="288">
        <f>G140/D140</f>
        <v>2.1110199056023</v>
      </c>
      <c r="I140" s="288">
        <v>1.09377990430622</v>
      </c>
    </row>
    <row r="141" ht="20" customHeight="1" spans="1:9">
      <c r="A141" s="305" t="s">
        <v>365</v>
      </c>
      <c r="B141" s="208" t="s">
        <v>366</v>
      </c>
      <c r="C141" s="286">
        <v>14634</v>
      </c>
      <c r="D141" s="286">
        <v>9177</v>
      </c>
      <c r="E141" s="242">
        <v>11202</v>
      </c>
      <c r="F141" s="288">
        <v>0.765477654776548</v>
      </c>
      <c r="G141" s="286">
        <v>10750</v>
      </c>
      <c r="H141" s="288">
        <f>G141/D141</f>
        <v>1.1714067778141</v>
      </c>
      <c r="I141" s="288">
        <f>G141/E141</f>
        <v>0.959650062488841</v>
      </c>
    </row>
    <row r="142" ht="20" customHeight="1" spans="1:9">
      <c r="A142" s="305" t="s">
        <v>367</v>
      </c>
      <c r="B142" s="208" t="s">
        <v>368</v>
      </c>
      <c r="C142" s="286">
        <v>2807</v>
      </c>
      <c r="D142" s="286">
        <v>2336</v>
      </c>
      <c r="E142" s="242">
        <v>7</v>
      </c>
      <c r="F142" s="288">
        <v>0.00249376558603491</v>
      </c>
      <c r="G142" s="286">
        <v>5</v>
      </c>
      <c r="H142" s="288">
        <v>0.00214041095890411</v>
      </c>
      <c r="I142" s="288">
        <v>0.714285714285714</v>
      </c>
    </row>
    <row r="143" ht="20" customHeight="1" spans="1:9">
      <c r="A143" s="305" t="s">
        <v>369</v>
      </c>
      <c r="B143" s="208" t="s">
        <v>370</v>
      </c>
      <c r="C143" s="286">
        <v>1277</v>
      </c>
      <c r="D143" s="286">
        <v>964</v>
      </c>
      <c r="E143" s="242">
        <v>1430</v>
      </c>
      <c r="F143" s="288">
        <v>1.11981205951449</v>
      </c>
      <c r="G143" s="286">
        <v>1260</v>
      </c>
      <c r="H143" s="288">
        <v>1.30705394190871</v>
      </c>
      <c r="I143" s="288">
        <v>0.881118881118881</v>
      </c>
    </row>
    <row r="144" ht="20" customHeight="1" spans="1:9">
      <c r="A144" s="305" t="s">
        <v>371</v>
      </c>
      <c r="B144" s="208" t="s">
        <v>372</v>
      </c>
      <c r="C144" s="254"/>
      <c r="D144" s="286">
        <v>0</v>
      </c>
      <c r="E144" s="242">
        <v>0</v>
      </c>
      <c r="F144" s="288"/>
      <c r="G144" s="286">
        <v>0</v>
      </c>
      <c r="H144" s="288"/>
      <c r="I144" s="288"/>
    </row>
    <row r="145" ht="20" customHeight="1" spans="1:9">
      <c r="A145" s="305" t="s">
        <v>373</v>
      </c>
      <c r="B145" s="208" t="s">
        <v>374</v>
      </c>
      <c r="C145" s="286">
        <v>1663</v>
      </c>
      <c r="D145" s="286">
        <v>178</v>
      </c>
      <c r="E145" s="242">
        <v>5824</v>
      </c>
      <c r="F145" s="288">
        <v>3.50210463018641</v>
      </c>
      <c r="G145" s="286">
        <v>3</v>
      </c>
      <c r="H145" s="288">
        <v>0.0168539325842697</v>
      </c>
      <c r="I145" s="288">
        <v>0.00051510989010989</v>
      </c>
    </row>
    <row r="146" s="23" customFormat="1" ht="20" customHeight="1" spans="1:9">
      <c r="A146" s="303" t="s">
        <v>375</v>
      </c>
      <c r="B146" s="282" t="s">
        <v>376</v>
      </c>
      <c r="C146" s="259">
        <v>4839</v>
      </c>
      <c r="D146" s="259">
        <v>2935</v>
      </c>
      <c r="E146" s="304">
        <v>2764</v>
      </c>
      <c r="F146" s="284">
        <v>0.571192395122959</v>
      </c>
      <c r="G146" s="259">
        <v>2422</v>
      </c>
      <c r="H146" s="284">
        <v>0.825212947189097</v>
      </c>
      <c r="I146" s="284">
        <v>0.876266280752533</v>
      </c>
    </row>
    <row r="147" ht="20" customHeight="1" spans="1:9">
      <c r="A147" s="305" t="s">
        <v>377</v>
      </c>
      <c r="B147" s="208" t="s">
        <v>378</v>
      </c>
      <c r="C147" s="286">
        <v>2778</v>
      </c>
      <c r="D147" s="286">
        <v>1645</v>
      </c>
      <c r="E147" s="242">
        <v>1358</v>
      </c>
      <c r="F147" s="288">
        <v>0.488840892728582</v>
      </c>
      <c r="G147" s="286">
        <v>1209</v>
      </c>
      <c r="H147" s="288">
        <v>0.734954407294833</v>
      </c>
      <c r="I147" s="288">
        <v>0.890279823269514</v>
      </c>
    </row>
    <row r="148" ht="20" customHeight="1" spans="1:9">
      <c r="A148" s="305" t="s">
        <v>379</v>
      </c>
      <c r="B148" s="208" t="s">
        <v>380</v>
      </c>
      <c r="C148" s="257">
        <v>0</v>
      </c>
      <c r="D148" s="286">
        <v>0</v>
      </c>
      <c r="E148" s="242">
        <v>0</v>
      </c>
      <c r="F148" s="288"/>
      <c r="G148" s="286">
        <v>0</v>
      </c>
      <c r="H148" s="288"/>
      <c r="I148" s="288"/>
    </row>
    <row r="149" ht="20" customHeight="1" spans="1:9">
      <c r="A149" s="305" t="s">
        <v>381</v>
      </c>
      <c r="B149" s="208" t="s">
        <v>382</v>
      </c>
      <c r="C149" s="257">
        <v>0</v>
      </c>
      <c r="D149" s="286">
        <v>0</v>
      </c>
      <c r="E149" s="242">
        <v>0</v>
      </c>
      <c r="F149" s="288"/>
      <c r="G149" s="286">
        <v>0</v>
      </c>
      <c r="H149" s="288"/>
      <c r="I149" s="288"/>
    </row>
    <row r="150" ht="20" customHeight="1" spans="1:9">
      <c r="A150" s="305" t="s">
        <v>383</v>
      </c>
      <c r="B150" s="208" t="s">
        <v>384</v>
      </c>
      <c r="C150" s="286">
        <v>209</v>
      </c>
      <c r="D150" s="286">
        <v>213</v>
      </c>
      <c r="E150" s="242">
        <v>238</v>
      </c>
      <c r="F150" s="288">
        <v>1.13875598086124</v>
      </c>
      <c r="G150" s="286">
        <v>45</v>
      </c>
      <c r="H150" s="288">
        <v>0.211267605633803</v>
      </c>
      <c r="I150" s="288">
        <v>0.189075630252101</v>
      </c>
    </row>
    <row r="151" ht="20" customHeight="1" spans="1:9">
      <c r="A151" s="305" t="s">
        <v>385</v>
      </c>
      <c r="B151" s="208" t="s">
        <v>386</v>
      </c>
      <c r="C151" s="257">
        <v>0</v>
      </c>
      <c r="D151" s="286">
        <v>0</v>
      </c>
      <c r="E151" s="242">
        <v>0</v>
      </c>
      <c r="F151" s="288"/>
      <c r="G151" s="286">
        <v>0</v>
      </c>
      <c r="H151" s="288"/>
      <c r="I151" s="288"/>
    </row>
    <row r="152" ht="20" customHeight="1" spans="1:9">
      <c r="A152" s="305" t="s">
        <v>387</v>
      </c>
      <c r="B152" s="208" t="s">
        <v>388</v>
      </c>
      <c r="C152" s="286">
        <v>1852</v>
      </c>
      <c r="D152" s="286">
        <v>1077</v>
      </c>
      <c r="E152" s="242">
        <v>1168</v>
      </c>
      <c r="F152" s="288">
        <v>0.630669546436285</v>
      </c>
      <c r="G152" s="286">
        <v>1168</v>
      </c>
      <c r="H152" s="288">
        <v>1.08449396471681</v>
      </c>
      <c r="I152" s="288">
        <v>1</v>
      </c>
    </row>
    <row r="153" ht="20" customHeight="1" spans="1:9">
      <c r="A153" s="305" t="s">
        <v>389</v>
      </c>
      <c r="B153" s="208" t="s">
        <v>390</v>
      </c>
      <c r="C153" s="257">
        <v>0</v>
      </c>
      <c r="D153" s="286">
        <v>0</v>
      </c>
      <c r="E153" s="286">
        <v>0</v>
      </c>
      <c r="F153" s="288"/>
      <c r="G153" s="286">
        <v>0</v>
      </c>
      <c r="H153" s="288"/>
      <c r="I153" s="288"/>
    </row>
    <row r="154" s="23" customFormat="1" ht="20" customHeight="1" spans="1:9">
      <c r="A154" s="303" t="s">
        <v>391</v>
      </c>
      <c r="B154" s="282" t="s">
        <v>392</v>
      </c>
      <c r="C154" s="259">
        <v>1030</v>
      </c>
      <c r="D154" s="259">
        <v>1097</v>
      </c>
      <c r="E154" s="259">
        <v>1044</v>
      </c>
      <c r="F154" s="284">
        <v>1.01359223300971</v>
      </c>
      <c r="G154" s="259">
        <v>926</v>
      </c>
      <c r="H154" s="284">
        <v>0.84412032816773</v>
      </c>
      <c r="I154" s="284">
        <v>0.886973180076628</v>
      </c>
    </row>
    <row r="155" ht="20" customHeight="1" spans="1:9">
      <c r="A155" s="305" t="s">
        <v>393</v>
      </c>
      <c r="B155" s="208" t="s">
        <v>394</v>
      </c>
      <c r="C155" s="257">
        <v>0</v>
      </c>
      <c r="D155" s="286">
        <v>0</v>
      </c>
      <c r="E155" s="286">
        <v>0</v>
      </c>
      <c r="F155" s="288"/>
      <c r="G155" s="286">
        <v>0</v>
      </c>
      <c r="H155" s="288"/>
      <c r="I155" s="288"/>
    </row>
    <row r="156" ht="20" customHeight="1" spans="1:9">
      <c r="A156" s="305" t="s">
        <v>395</v>
      </c>
      <c r="B156" s="208" t="s">
        <v>396</v>
      </c>
      <c r="C156" s="257">
        <v>0</v>
      </c>
      <c r="D156" s="286">
        <v>0</v>
      </c>
      <c r="E156" s="286">
        <v>0</v>
      </c>
      <c r="F156" s="288"/>
      <c r="G156" s="286">
        <v>0</v>
      </c>
      <c r="H156" s="288"/>
      <c r="I156" s="288"/>
    </row>
    <row r="157" ht="20" customHeight="1" spans="1:9">
      <c r="A157" s="305" t="s">
        <v>397</v>
      </c>
      <c r="B157" s="208" t="s">
        <v>398</v>
      </c>
      <c r="C157" s="257">
        <v>0</v>
      </c>
      <c r="D157" s="286">
        <v>0</v>
      </c>
      <c r="E157" s="286">
        <v>0</v>
      </c>
      <c r="F157" s="288"/>
      <c r="G157" s="286">
        <v>0</v>
      </c>
      <c r="H157" s="288"/>
      <c r="I157" s="288"/>
    </row>
    <row r="158" ht="20" customHeight="1" spans="1:9">
      <c r="A158" s="305" t="s">
        <v>399</v>
      </c>
      <c r="B158" s="208" t="s">
        <v>400</v>
      </c>
      <c r="C158" s="286">
        <v>1030</v>
      </c>
      <c r="D158" s="286">
        <v>1097</v>
      </c>
      <c r="E158" s="286">
        <v>1042</v>
      </c>
      <c r="F158" s="288">
        <v>1.01165048543689</v>
      </c>
      <c r="G158" s="286">
        <v>924</v>
      </c>
      <c r="H158" s="288">
        <v>0.842297174111212</v>
      </c>
      <c r="I158" s="288">
        <v>0.886756238003839</v>
      </c>
    </row>
    <row r="159" ht="20" customHeight="1" spans="1:9">
      <c r="A159" s="305" t="s">
        <v>401</v>
      </c>
      <c r="B159" s="208" t="s">
        <v>402</v>
      </c>
      <c r="C159" s="208"/>
      <c r="D159" s="286">
        <v>0</v>
      </c>
      <c r="E159" s="286">
        <v>0</v>
      </c>
      <c r="F159" s="288"/>
      <c r="G159" s="286">
        <v>0</v>
      </c>
      <c r="H159" s="288"/>
      <c r="I159" s="288"/>
    </row>
    <row r="160" ht="20" customHeight="1" spans="1:9">
      <c r="A160" s="305" t="s">
        <v>403</v>
      </c>
      <c r="B160" s="208" t="s">
        <v>404</v>
      </c>
      <c r="C160" s="208"/>
      <c r="D160" s="286">
        <v>0</v>
      </c>
      <c r="E160" s="286">
        <v>2</v>
      </c>
      <c r="F160" s="288"/>
      <c r="G160" s="286">
        <v>2</v>
      </c>
      <c r="H160" s="288"/>
      <c r="I160" s="288">
        <v>1</v>
      </c>
    </row>
    <row r="161" ht="20" customHeight="1" spans="1:9">
      <c r="A161" s="305" t="s">
        <v>405</v>
      </c>
      <c r="B161" s="208" t="s">
        <v>406</v>
      </c>
      <c r="C161" s="208"/>
      <c r="D161" s="286">
        <v>0</v>
      </c>
      <c r="E161" s="286">
        <v>0</v>
      </c>
      <c r="F161" s="288"/>
      <c r="G161" s="286">
        <v>0</v>
      </c>
      <c r="H161" s="288"/>
      <c r="I161" s="288"/>
    </row>
    <row r="162" s="23" customFormat="1" ht="20" customHeight="1" spans="1:9">
      <c r="A162" s="303" t="s">
        <v>407</v>
      </c>
      <c r="B162" s="282" t="s">
        <v>408</v>
      </c>
      <c r="C162" s="259">
        <v>423</v>
      </c>
      <c r="D162" s="259">
        <v>469</v>
      </c>
      <c r="E162" s="259">
        <v>205</v>
      </c>
      <c r="F162" s="284">
        <v>0.484633569739953</v>
      </c>
      <c r="G162" s="259">
        <v>222</v>
      </c>
      <c r="H162" s="284">
        <v>0.473347547974414</v>
      </c>
      <c r="I162" s="284">
        <v>1.08292682926829</v>
      </c>
    </row>
    <row r="163" ht="20" customHeight="1" spans="1:9">
      <c r="A163" s="305" t="s">
        <v>409</v>
      </c>
      <c r="B163" s="208" t="s">
        <v>410</v>
      </c>
      <c r="C163" s="286">
        <v>268</v>
      </c>
      <c r="D163" s="286">
        <v>308</v>
      </c>
      <c r="E163" s="286">
        <v>190</v>
      </c>
      <c r="F163" s="288">
        <v>0.708955223880597</v>
      </c>
      <c r="G163" s="286">
        <v>207</v>
      </c>
      <c r="H163" s="288">
        <v>0.672077922077922</v>
      </c>
      <c r="I163" s="288">
        <v>1.08947368421053</v>
      </c>
    </row>
    <row r="164" ht="20" customHeight="1" spans="1:9">
      <c r="A164" s="305" t="s">
        <v>411</v>
      </c>
      <c r="B164" s="208" t="s">
        <v>412</v>
      </c>
      <c r="C164" s="257">
        <v>0</v>
      </c>
      <c r="D164" s="286">
        <v>0</v>
      </c>
      <c r="E164" s="286">
        <v>15</v>
      </c>
      <c r="F164" s="288"/>
      <c r="G164" s="286">
        <v>15</v>
      </c>
      <c r="H164" s="288"/>
      <c r="I164" s="288">
        <v>1</v>
      </c>
    </row>
    <row r="165" ht="20" customHeight="1" spans="1:9">
      <c r="A165" s="305" t="s">
        <v>413</v>
      </c>
      <c r="B165" s="208" t="s">
        <v>414</v>
      </c>
      <c r="C165" s="286">
        <v>155</v>
      </c>
      <c r="D165" s="286">
        <v>161</v>
      </c>
      <c r="E165" s="286">
        <v>0</v>
      </c>
      <c r="F165" s="288">
        <v>0</v>
      </c>
      <c r="G165" s="286">
        <v>0</v>
      </c>
      <c r="H165" s="288">
        <v>0</v>
      </c>
      <c r="I165" s="288"/>
    </row>
    <row r="166" s="23" customFormat="1" ht="20" customHeight="1" spans="1:9">
      <c r="A166" s="303" t="s">
        <v>415</v>
      </c>
      <c r="B166" s="282" t="s">
        <v>416</v>
      </c>
      <c r="C166" s="281"/>
      <c r="D166" s="259">
        <v>0</v>
      </c>
      <c r="E166" s="259">
        <v>0</v>
      </c>
      <c r="F166" s="284"/>
      <c r="G166" s="259">
        <v>0</v>
      </c>
      <c r="H166" s="284"/>
      <c r="I166" s="284"/>
    </row>
    <row r="167" ht="20" customHeight="1" spans="1:9">
      <c r="A167" s="305" t="s">
        <v>417</v>
      </c>
      <c r="B167" s="208" t="s">
        <v>418</v>
      </c>
      <c r="C167" s="208"/>
      <c r="D167" s="286">
        <v>0</v>
      </c>
      <c r="E167" s="286">
        <v>0</v>
      </c>
      <c r="F167" s="288"/>
      <c r="G167" s="286">
        <v>0</v>
      </c>
      <c r="H167" s="288"/>
      <c r="I167" s="288"/>
    </row>
    <row r="168" ht="20" customHeight="1" spans="1:9">
      <c r="A168" s="208">
        <v>21702</v>
      </c>
      <c r="B168" s="246" t="s">
        <v>419</v>
      </c>
      <c r="C168" s="246"/>
      <c r="D168" s="286">
        <v>0</v>
      </c>
      <c r="E168" s="286">
        <v>0</v>
      </c>
      <c r="F168" s="288"/>
      <c r="G168" s="286">
        <v>0</v>
      </c>
      <c r="H168" s="288"/>
      <c r="I168" s="288"/>
    </row>
    <row r="169" ht="20" customHeight="1" spans="1:9">
      <c r="A169" s="305" t="s">
        <v>420</v>
      </c>
      <c r="B169" s="208" t="s">
        <v>421</v>
      </c>
      <c r="C169" s="208"/>
      <c r="D169" s="286">
        <v>0</v>
      </c>
      <c r="E169" s="286">
        <v>0</v>
      </c>
      <c r="F169" s="288"/>
      <c r="G169" s="286">
        <v>0</v>
      </c>
      <c r="H169" s="288"/>
      <c r="I169" s="288"/>
    </row>
    <row r="170" ht="20" customHeight="1" spans="1:9">
      <c r="A170" s="305" t="s">
        <v>422</v>
      </c>
      <c r="B170" s="208" t="s">
        <v>423</v>
      </c>
      <c r="C170" s="208"/>
      <c r="D170" s="286">
        <v>0</v>
      </c>
      <c r="E170" s="286">
        <v>0</v>
      </c>
      <c r="F170" s="288"/>
      <c r="G170" s="286">
        <v>0</v>
      </c>
      <c r="H170" s="288"/>
      <c r="I170" s="288"/>
    </row>
    <row r="171" s="23" customFormat="1" ht="20" customHeight="1" spans="1:9">
      <c r="A171" s="303" t="s">
        <v>424</v>
      </c>
      <c r="B171" s="282" t="s">
        <v>425</v>
      </c>
      <c r="C171" s="281"/>
      <c r="D171" s="259">
        <v>0</v>
      </c>
      <c r="E171" s="259">
        <v>0</v>
      </c>
      <c r="F171" s="284"/>
      <c r="G171" s="259">
        <v>0</v>
      </c>
      <c r="H171" s="284"/>
      <c r="I171" s="284"/>
    </row>
    <row r="172" ht="20" customHeight="1" spans="1:9">
      <c r="A172" s="305" t="s">
        <v>426</v>
      </c>
      <c r="B172" s="208" t="s">
        <v>427</v>
      </c>
      <c r="C172" s="208"/>
      <c r="D172" s="286">
        <v>0</v>
      </c>
      <c r="E172" s="286">
        <v>0</v>
      </c>
      <c r="F172" s="288"/>
      <c r="G172" s="286">
        <v>0</v>
      </c>
      <c r="H172" s="288"/>
      <c r="I172" s="288"/>
    </row>
    <row r="173" ht="20" customHeight="1" spans="1:9">
      <c r="A173" s="305" t="s">
        <v>428</v>
      </c>
      <c r="B173" s="208" t="s">
        <v>429</v>
      </c>
      <c r="C173" s="208"/>
      <c r="D173" s="286">
        <v>0</v>
      </c>
      <c r="E173" s="286">
        <v>0</v>
      </c>
      <c r="F173" s="288"/>
      <c r="G173" s="286">
        <v>0</v>
      </c>
      <c r="H173" s="288"/>
      <c r="I173" s="288"/>
    </row>
    <row r="174" ht="20" customHeight="1" spans="1:9">
      <c r="A174" s="305" t="s">
        <v>430</v>
      </c>
      <c r="B174" s="208" t="s">
        <v>431</v>
      </c>
      <c r="C174" s="208"/>
      <c r="D174" s="286">
        <v>0</v>
      </c>
      <c r="E174" s="286">
        <v>0</v>
      </c>
      <c r="F174" s="288"/>
      <c r="G174" s="286">
        <v>0</v>
      </c>
      <c r="H174" s="288"/>
      <c r="I174" s="288"/>
    </row>
    <row r="175" ht="20" customHeight="1" spans="1:9">
      <c r="A175" s="305" t="s">
        <v>432</v>
      </c>
      <c r="B175" s="208" t="s">
        <v>433</v>
      </c>
      <c r="C175" s="208"/>
      <c r="D175" s="286">
        <v>0</v>
      </c>
      <c r="E175" s="286">
        <v>0</v>
      </c>
      <c r="F175" s="288"/>
      <c r="G175" s="286">
        <v>0</v>
      </c>
      <c r="H175" s="288"/>
      <c r="I175" s="288"/>
    </row>
    <row r="176" ht="20" customHeight="1" spans="1:9">
      <c r="A176" s="305" t="s">
        <v>434</v>
      </c>
      <c r="B176" s="208" t="s">
        <v>435</v>
      </c>
      <c r="C176" s="208"/>
      <c r="D176" s="286">
        <v>0</v>
      </c>
      <c r="E176" s="286">
        <v>0</v>
      </c>
      <c r="F176" s="288"/>
      <c r="G176" s="286">
        <v>0</v>
      </c>
      <c r="H176" s="288"/>
      <c r="I176" s="288"/>
    </row>
    <row r="177" ht="20" customHeight="1" spans="1:9">
      <c r="A177" s="305" t="s">
        <v>436</v>
      </c>
      <c r="B177" s="208" t="s">
        <v>437</v>
      </c>
      <c r="C177" s="208"/>
      <c r="D177" s="286">
        <v>0</v>
      </c>
      <c r="E177" s="286">
        <v>0</v>
      </c>
      <c r="F177" s="288"/>
      <c r="G177" s="286">
        <v>0</v>
      </c>
      <c r="H177" s="288"/>
      <c r="I177" s="288"/>
    </row>
    <row r="178" ht="20" customHeight="1" spans="1:9">
      <c r="A178" s="305" t="s">
        <v>438</v>
      </c>
      <c r="B178" s="208" t="s">
        <v>439</v>
      </c>
      <c r="C178" s="208"/>
      <c r="D178" s="286">
        <v>0</v>
      </c>
      <c r="E178" s="286">
        <v>0</v>
      </c>
      <c r="F178" s="288"/>
      <c r="G178" s="286">
        <v>0</v>
      </c>
      <c r="H178" s="288"/>
      <c r="I178" s="288"/>
    </row>
    <row r="179" ht="20" customHeight="1" spans="1:9">
      <c r="A179" s="305" t="s">
        <v>440</v>
      </c>
      <c r="B179" s="208" t="s">
        <v>441</v>
      </c>
      <c r="C179" s="208"/>
      <c r="D179" s="286">
        <v>0</v>
      </c>
      <c r="E179" s="286">
        <v>0</v>
      </c>
      <c r="F179" s="288"/>
      <c r="G179" s="286">
        <v>0</v>
      </c>
      <c r="H179" s="288"/>
      <c r="I179" s="288"/>
    </row>
    <row r="180" ht="20" customHeight="1" spans="1:9">
      <c r="A180" s="305" t="s">
        <v>442</v>
      </c>
      <c r="B180" s="208" t="s">
        <v>443</v>
      </c>
      <c r="C180" s="208"/>
      <c r="D180" s="286">
        <v>0</v>
      </c>
      <c r="E180" s="286">
        <v>0</v>
      </c>
      <c r="F180" s="288"/>
      <c r="G180" s="286">
        <v>0</v>
      </c>
      <c r="H180" s="288"/>
      <c r="I180" s="288"/>
    </row>
    <row r="181" s="23" customFormat="1" ht="20" customHeight="1" spans="1:9">
      <c r="A181" s="303" t="s">
        <v>444</v>
      </c>
      <c r="B181" s="282" t="s">
        <v>445</v>
      </c>
      <c r="C181" s="259">
        <v>1044</v>
      </c>
      <c r="D181" s="259">
        <v>1138</v>
      </c>
      <c r="E181" s="259">
        <v>1134</v>
      </c>
      <c r="F181" s="284">
        <v>1.08620689655172</v>
      </c>
      <c r="G181" s="259">
        <v>1209</v>
      </c>
      <c r="H181" s="306">
        <v>1.062</v>
      </c>
      <c r="I181" s="306">
        <v>1.066</v>
      </c>
    </row>
    <row r="182" s="25" customFormat="1" ht="20" customHeight="1" spans="1:9">
      <c r="A182" s="305" t="s">
        <v>446</v>
      </c>
      <c r="B182" s="208" t="s">
        <v>447</v>
      </c>
      <c r="C182" s="257">
        <v>959</v>
      </c>
      <c r="D182" s="286">
        <v>1052</v>
      </c>
      <c r="E182" s="286">
        <v>1055</v>
      </c>
      <c r="F182" s="288">
        <v>1.10010427528676</v>
      </c>
      <c r="G182" s="286">
        <v>1128</v>
      </c>
      <c r="H182" s="307">
        <v>1.072</v>
      </c>
      <c r="I182" s="307">
        <v>1.069</v>
      </c>
    </row>
    <row r="183" ht="20" customHeight="1" spans="1:9">
      <c r="A183" s="305" t="s">
        <v>448</v>
      </c>
      <c r="B183" s="208" t="s">
        <v>449</v>
      </c>
      <c r="C183" s="286">
        <v>85</v>
      </c>
      <c r="D183" s="286">
        <v>86</v>
      </c>
      <c r="E183" s="286">
        <v>79</v>
      </c>
      <c r="F183" s="288">
        <v>0.929411764705882</v>
      </c>
      <c r="G183" s="286">
        <v>81</v>
      </c>
      <c r="H183" s="288">
        <v>0.941860465116279</v>
      </c>
      <c r="I183" s="288">
        <v>1.0253164556962</v>
      </c>
    </row>
    <row r="184" ht="20" customHeight="1" spans="1:9">
      <c r="A184" s="305" t="s">
        <v>450</v>
      </c>
      <c r="B184" s="208" t="s">
        <v>451</v>
      </c>
      <c r="C184" s="254">
        <v>0</v>
      </c>
      <c r="D184" s="286">
        <v>0</v>
      </c>
      <c r="E184" s="286">
        <v>0</v>
      </c>
      <c r="F184" s="288"/>
      <c r="G184" s="286">
        <v>0</v>
      </c>
      <c r="H184" s="288"/>
      <c r="I184" s="288"/>
    </row>
    <row r="185" s="23" customFormat="1" ht="20" customHeight="1" spans="1:9">
      <c r="A185" s="303" t="s">
        <v>452</v>
      </c>
      <c r="B185" s="282" t="s">
        <v>453</v>
      </c>
      <c r="C185" s="259">
        <v>7276</v>
      </c>
      <c r="D185" s="259">
        <v>5334</v>
      </c>
      <c r="E185" s="259">
        <v>6549</v>
      </c>
      <c r="F185" s="284">
        <v>0.900082462891699</v>
      </c>
      <c r="G185" s="259">
        <v>6411</v>
      </c>
      <c r="H185" s="284">
        <v>1.20191226096738</v>
      </c>
      <c r="I185" s="284">
        <v>0.978928080622996</v>
      </c>
    </row>
    <row r="186" ht="20" customHeight="1" spans="1:9">
      <c r="A186" s="305" t="s">
        <v>454</v>
      </c>
      <c r="B186" s="208" t="s">
        <v>455</v>
      </c>
      <c r="C186" s="286">
        <v>2931</v>
      </c>
      <c r="D186" s="286">
        <v>635</v>
      </c>
      <c r="E186" s="286">
        <v>2179</v>
      </c>
      <c r="F186" s="288">
        <v>0.743432275673831</v>
      </c>
      <c r="G186" s="286">
        <v>2195</v>
      </c>
      <c r="H186" s="288">
        <v>3.45669291338583</v>
      </c>
      <c r="I186" s="288">
        <v>1.00734281780633</v>
      </c>
    </row>
    <row r="187" ht="20" customHeight="1" spans="1:9">
      <c r="A187" s="305" t="s">
        <v>456</v>
      </c>
      <c r="B187" s="208" t="s">
        <v>457</v>
      </c>
      <c r="C187" s="286">
        <v>4345</v>
      </c>
      <c r="D187" s="286">
        <v>4699</v>
      </c>
      <c r="E187" s="286">
        <v>4370</v>
      </c>
      <c r="F187" s="288">
        <v>1.00575373993096</v>
      </c>
      <c r="G187" s="286">
        <v>4216</v>
      </c>
      <c r="H187" s="288">
        <v>0.897212172802724</v>
      </c>
      <c r="I187" s="288">
        <v>0.964759725400458</v>
      </c>
    </row>
    <row r="188" ht="20" customHeight="1" spans="1:9">
      <c r="A188" s="305" t="s">
        <v>458</v>
      </c>
      <c r="B188" s="208" t="s">
        <v>459</v>
      </c>
      <c r="C188" s="257">
        <v>0</v>
      </c>
      <c r="D188" s="286">
        <v>0</v>
      </c>
      <c r="E188" s="286">
        <v>0</v>
      </c>
      <c r="F188" s="288"/>
      <c r="G188" s="286">
        <v>0</v>
      </c>
      <c r="H188" s="288"/>
      <c r="I188" s="288"/>
    </row>
    <row r="189" s="23" customFormat="1" ht="20" customHeight="1" spans="1:9">
      <c r="A189" s="303" t="s">
        <v>460</v>
      </c>
      <c r="B189" s="282" t="s">
        <v>461</v>
      </c>
      <c r="C189" s="259">
        <v>869</v>
      </c>
      <c r="D189" s="259">
        <v>663</v>
      </c>
      <c r="E189" s="259">
        <v>737</v>
      </c>
      <c r="F189" s="284">
        <v>0.848101265822785</v>
      </c>
      <c r="G189" s="259">
        <v>622</v>
      </c>
      <c r="H189" s="284">
        <v>0.93815987933635</v>
      </c>
      <c r="I189" s="284">
        <v>0.843962008141113</v>
      </c>
    </row>
    <row r="190" ht="20" customHeight="1" spans="1:9">
      <c r="A190" s="305" t="s">
        <v>462</v>
      </c>
      <c r="B190" s="208" t="s">
        <v>463</v>
      </c>
      <c r="C190" s="257">
        <v>865</v>
      </c>
      <c r="D190" s="286">
        <v>659</v>
      </c>
      <c r="E190" s="286">
        <v>632</v>
      </c>
      <c r="F190" s="288">
        <v>0.730635838150289</v>
      </c>
      <c r="G190" s="286">
        <v>622</v>
      </c>
      <c r="H190" s="288">
        <v>0.943854324734446</v>
      </c>
      <c r="I190" s="288">
        <v>0.984177215189873</v>
      </c>
    </row>
    <row r="191" ht="20" customHeight="1" spans="1:9">
      <c r="A191" s="305" t="s">
        <v>464</v>
      </c>
      <c r="B191" s="208" t="s">
        <v>465</v>
      </c>
      <c r="C191" s="208"/>
      <c r="D191" s="286">
        <v>0</v>
      </c>
      <c r="E191" s="286">
        <v>5</v>
      </c>
      <c r="F191" s="288"/>
      <c r="G191" s="286">
        <v>0</v>
      </c>
      <c r="H191" s="288"/>
      <c r="I191" s="288">
        <v>0</v>
      </c>
    </row>
    <row r="192" ht="20" customHeight="1" spans="1:9">
      <c r="A192" s="305" t="s">
        <v>466</v>
      </c>
      <c r="B192" s="208" t="s">
        <v>467</v>
      </c>
      <c r="C192" s="208"/>
      <c r="D192" s="286">
        <v>0</v>
      </c>
      <c r="E192" s="286">
        <v>0</v>
      </c>
      <c r="F192" s="288"/>
      <c r="G192" s="286">
        <v>0</v>
      </c>
      <c r="H192" s="288"/>
      <c r="I192" s="288"/>
    </row>
    <row r="193" ht="20" customHeight="1" spans="1:9">
      <c r="A193" s="305" t="s">
        <v>468</v>
      </c>
      <c r="B193" s="208" t="s">
        <v>469</v>
      </c>
      <c r="C193" s="208"/>
      <c r="D193" s="286">
        <v>4</v>
      </c>
      <c r="E193" s="286">
        <v>0</v>
      </c>
      <c r="F193" s="288"/>
      <c r="G193" s="286">
        <v>0</v>
      </c>
      <c r="H193" s="288">
        <v>0</v>
      </c>
      <c r="I193" s="288"/>
    </row>
    <row r="194" ht="20" customHeight="1" spans="1:9">
      <c r="A194" s="305" t="s">
        <v>470</v>
      </c>
      <c r="B194" s="208" t="s">
        <v>471</v>
      </c>
      <c r="C194" s="286">
        <v>4</v>
      </c>
      <c r="D194" s="286">
        <v>0</v>
      </c>
      <c r="E194" s="286">
        <v>100</v>
      </c>
      <c r="F194" s="288">
        <v>25</v>
      </c>
      <c r="G194" s="286">
        <v>0</v>
      </c>
      <c r="H194" s="288"/>
      <c r="I194" s="288">
        <v>0</v>
      </c>
    </row>
    <row r="195" s="23" customFormat="1" ht="20" customHeight="1" spans="1:9">
      <c r="A195" s="303" t="s">
        <v>472</v>
      </c>
      <c r="B195" s="282" t="s">
        <v>473</v>
      </c>
      <c r="C195" s="259">
        <v>1974</v>
      </c>
      <c r="D195" s="259">
        <v>1815</v>
      </c>
      <c r="E195" s="259">
        <v>2730</v>
      </c>
      <c r="F195" s="284">
        <v>1.38297872340426</v>
      </c>
      <c r="G195" s="259">
        <v>2697</v>
      </c>
      <c r="H195" s="284">
        <v>1.48595041322314</v>
      </c>
      <c r="I195" s="284">
        <v>0.987912087912088</v>
      </c>
    </row>
    <row r="196" ht="20" customHeight="1" spans="1:9">
      <c r="A196" s="305" t="s">
        <v>474</v>
      </c>
      <c r="B196" s="208" t="s">
        <v>475</v>
      </c>
      <c r="C196" s="257">
        <v>680</v>
      </c>
      <c r="D196" s="286">
        <v>752</v>
      </c>
      <c r="E196" s="286">
        <v>540</v>
      </c>
      <c r="F196" s="288">
        <v>0.794117647058823</v>
      </c>
      <c r="G196" s="286">
        <v>573</v>
      </c>
      <c r="H196" s="288">
        <v>0.761968085106383</v>
      </c>
      <c r="I196" s="288">
        <v>1.06111111111111</v>
      </c>
    </row>
    <row r="197" ht="20" customHeight="1" spans="1:9">
      <c r="A197" s="305" t="s">
        <v>476</v>
      </c>
      <c r="B197" s="208" t="s">
        <v>477</v>
      </c>
      <c r="C197" s="286">
        <v>252</v>
      </c>
      <c r="D197" s="286">
        <v>20</v>
      </c>
      <c r="E197" s="286">
        <v>282</v>
      </c>
      <c r="F197" s="288">
        <v>1.11904761904762</v>
      </c>
      <c r="G197" s="286">
        <v>301</v>
      </c>
      <c r="H197" s="288">
        <v>15.05</v>
      </c>
      <c r="I197" s="288">
        <v>1.06737588652482</v>
      </c>
    </row>
    <row r="198" ht="20" customHeight="1" spans="1:9">
      <c r="A198" s="305" t="s">
        <v>478</v>
      </c>
      <c r="B198" s="208" t="s">
        <v>479</v>
      </c>
      <c r="C198" s="257">
        <v>0</v>
      </c>
      <c r="D198" s="286">
        <v>0</v>
      </c>
      <c r="E198" s="286">
        <v>0</v>
      </c>
      <c r="F198" s="288"/>
      <c r="G198" s="286">
        <v>0</v>
      </c>
      <c r="H198" s="288"/>
      <c r="I198" s="288"/>
    </row>
    <row r="199" ht="20" customHeight="1" spans="1:9">
      <c r="A199" s="305" t="s">
        <v>480</v>
      </c>
      <c r="B199" s="208" t="s">
        <v>481</v>
      </c>
      <c r="C199" s="257">
        <v>0</v>
      </c>
      <c r="D199" s="286">
        <v>0</v>
      </c>
      <c r="E199" s="286">
        <v>0</v>
      </c>
      <c r="F199" s="288"/>
      <c r="G199" s="286">
        <v>0</v>
      </c>
      <c r="H199" s="288"/>
      <c r="I199" s="288"/>
    </row>
    <row r="200" ht="20" customHeight="1" spans="1:9">
      <c r="A200" s="305" t="s">
        <v>482</v>
      </c>
      <c r="B200" s="208" t="s">
        <v>483</v>
      </c>
      <c r="C200" s="286">
        <v>99</v>
      </c>
      <c r="D200" s="286">
        <v>114</v>
      </c>
      <c r="E200" s="286">
        <v>96</v>
      </c>
      <c r="F200" s="288">
        <v>0.96969696969697</v>
      </c>
      <c r="G200" s="286">
        <v>99</v>
      </c>
      <c r="H200" s="288">
        <v>0.868421052631579</v>
      </c>
      <c r="I200" s="288">
        <v>1.03125</v>
      </c>
    </row>
    <row r="201" ht="20" customHeight="1" spans="1:9">
      <c r="A201" s="305" t="s">
        <v>484</v>
      </c>
      <c r="B201" s="208" t="s">
        <v>485</v>
      </c>
      <c r="C201" s="286">
        <v>717</v>
      </c>
      <c r="D201" s="286">
        <v>611</v>
      </c>
      <c r="E201" s="286">
        <v>1263</v>
      </c>
      <c r="F201" s="288">
        <v>1.76150627615063</v>
      </c>
      <c r="G201" s="286">
        <v>1289</v>
      </c>
      <c r="H201" s="288">
        <v>2.10965630114566</v>
      </c>
      <c r="I201" s="288">
        <v>1.02058590657165</v>
      </c>
    </row>
    <row r="202" ht="20" customHeight="1" spans="1:9">
      <c r="A202" s="305" t="s">
        <v>486</v>
      </c>
      <c r="B202" s="208" t="s">
        <v>487</v>
      </c>
      <c r="C202" s="286">
        <v>136</v>
      </c>
      <c r="D202" s="286">
        <v>218</v>
      </c>
      <c r="E202" s="286">
        <v>549</v>
      </c>
      <c r="F202" s="288">
        <v>4.03676470588235</v>
      </c>
      <c r="G202" s="286">
        <v>335</v>
      </c>
      <c r="H202" s="288">
        <v>1.53669724770642</v>
      </c>
      <c r="I202" s="288">
        <v>0.610200364298725</v>
      </c>
    </row>
    <row r="203" ht="20" customHeight="1" spans="1:9">
      <c r="A203" s="305" t="s">
        <v>488</v>
      </c>
      <c r="B203" s="208" t="s">
        <v>489</v>
      </c>
      <c r="C203" s="254">
        <v>90</v>
      </c>
      <c r="D203" s="286">
        <v>100</v>
      </c>
      <c r="E203" s="286">
        <v>0</v>
      </c>
      <c r="F203" s="288">
        <v>0</v>
      </c>
      <c r="G203" s="286">
        <v>100</v>
      </c>
      <c r="H203" s="288">
        <v>1</v>
      </c>
      <c r="I203" s="288"/>
    </row>
    <row r="204" s="23" customFormat="1" ht="20" customHeight="1" spans="1:9">
      <c r="A204" s="303" t="s">
        <v>490</v>
      </c>
      <c r="B204" s="282" t="s">
        <v>491</v>
      </c>
      <c r="C204" s="259"/>
      <c r="D204" s="259">
        <v>500</v>
      </c>
      <c r="E204" s="259">
        <v>0</v>
      </c>
      <c r="F204" s="284"/>
      <c r="G204" s="259">
        <v>500</v>
      </c>
      <c r="H204" s="284">
        <v>1</v>
      </c>
      <c r="I204" s="284"/>
    </row>
    <row r="205" s="23" customFormat="1" ht="20" customHeight="1" spans="1:9">
      <c r="A205" s="303" t="s">
        <v>492</v>
      </c>
      <c r="B205" s="282" t="s">
        <v>493</v>
      </c>
      <c r="C205" s="308">
        <v>283</v>
      </c>
      <c r="D205" s="259">
        <v>3563</v>
      </c>
      <c r="E205" s="259">
        <v>8266</v>
      </c>
      <c r="F205" s="284">
        <v>29.208480565371</v>
      </c>
      <c r="G205" s="259">
        <v>8652</v>
      </c>
      <c r="H205" s="284">
        <v>2.42829076620825</v>
      </c>
      <c r="I205" s="284">
        <v>1.04669731429954</v>
      </c>
    </row>
    <row r="206" ht="20" customHeight="1" spans="1:9">
      <c r="A206" s="305" t="s">
        <v>494</v>
      </c>
      <c r="B206" s="208" t="s">
        <v>495</v>
      </c>
      <c r="C206" s="286">
        <v>283</v>
      </c>
      <c r="D206" s="286">
        <v>3563</v>
      </c>
      <c r="E206" s="286">
        <v>8266</v>
      </c>
      <c r="F206" s="288">
        <v>29.208480565371</v>
      </c>
      <c r="G206" s="286">
        <v>8652</v>
      </c>
      <c r="H206" s="288">
        <v>2.42829076620825</v>
      </c>
      <c r="I206" s="288">
        <v>1.04669731429954</v>
      </c>
    </row>
    <row r="207" s="23" customFormat="1" ht="20" customHeight="1" spans="1:9">
      <c r="A207" s="303" t="s">
        <v>496</v>
      </c>
      <c r="B207" s="282" t="s">
        <v>497</v>
      </c>
      <c r="C207" s="308">
        <v>0</v>
      </c>
      <c r="D207" s="259">
        <v>20</v>
      </c>
      <c r="E207" s="259">
        <v>11</v>
      </c>
      <c r="F207" s="284"/>
      <c r="G207" s="259">
        <v>2</v>
      </c>
      <c r="H207" s="284">
        <v>0.1</v>
      </c>
      <c r="I207" s="284">
        <v>0.181818181818182</v>
      </c>
    </row>
    <row r="208" ht="20" customHeight="1" spans="1:9">
      <c r="A208" s="305" t="s">
        <v>498</v>
      </c>
      <c r="B208" s="208" t="s">
        <v>499</v>
      </c>
      <c r="C208" s="254">
        <v>0</v>
      </c>
      <c r="D208" s="286">
        <v>20</v>
      </c>
      <c r="E208" s="286">
        <v>11</v>
      </c>
      <c r="F208" s="288"/>
      <c r="G208" s="286">
        <v>2</v>
      </c>
      <c r="H208" s="288">
        <v>0.1</v>
      </c>
      <c r="I208" s="288">
        <v>0.181818181818182</v>
      </c>
    </row>
    <row r="209" s="23" customFormat="1" ht="20" customHeight="1" spans="1:9">
      <c r="A209" s="303" t="s">
        <v>500</v>
      </c>
      <c r="B209" s="282" t="s">
        <v>501</v>
      </c>
      <c r="C209" s="308"/>
      <c r="D209" s="259">
        <v>0</v>
      </c>
      <c r="E209" s="259">
        <v>0</v>
      </c>
      <c r="F209" s="284"/>
      <c r="G209" s="259">
        <v>0</v>
      </c>
      <c r="H209" s="284"/>
      <c r="I209" s="284"/>
    </row>
    <row r="210" ht="20" customHeight="1" spans="1:9">
      <c r="A210" s="305" t="s">
        <v>502</v>
      </c>
      <c r="B210" s="208" t="s">
        <v>503</v>
      </c>
      <c r="C210" s="254"/>
      <c r="D210" s="286">
        <v>0</v>
      </c>
      <c r="E210" s="286">
        <v>0</v>
      </c>
      <c r="F210" s="288"/>
      <c r="G210" s="286">
        <v>0</v>
      </c>
      <c r="H210" s="288"/>
      <c r="I210" s="288"/>
    </row>
    <row r="211" ht="20" customHeight="1" spans="1:9">
      <c r="A211" s="305" t="s">
        <v>504</v>
      </c>
      <c r="B211" s="208" t="s">
        <v>443</v>
      </c>
      <c r="C211" s="308"/>
      <c r="D211" s="286">
        <v>0</v>
      </c>
      <c r="E211" s="286">
        <v>0</v>
      </c>
      <c r="F211" s="288"/>
      <c r="G211" s="286">
        <v>0</v>
      </c>
      <c r="H211" s="288"/>
      <c r="I211" s="288"/>
    </row>
    <row r="212" ht="20" customHeight="1" spans="1:9">
      <c r="A212" s="305"/>
      <c r="B212" s="208"/>
      <c r="C212" s="257"/>
      <c r="D212" s="286">
        <v>0</v>
      </c>
      <c r="E212" s="286">
        <v>0</v>
      </c>
      <c r="F212" s="288"/>
      <c r="G212" s="286">
        <v>0</v>
      </c>
      <c r="H212" s="288"/>
      <c r="I212" s="288"/>
    </row>
    <row r="213" s="23" customFormat="1" ht="20" customHeight="1" spans="1:9">
      <c r="A213" s="309"/>
      <c r="B213" s="310" t="s">
        <v>505</v>
      </c>
      <c r="C213" s="304">
        <v>178367</v>
      </c>
      <c r="D213" s="304">
        <v>181936</v>
      </c>
      <c r="E213" s="304">
        <v>187296</v>
      </c>
      <c r="F213" s="284">
        <v>1.05005970835412</v>
      </c>
      <c r="G213" s="304">
        <f>G209+G207+G205+G204+G195+G189+G185+G181+G162+G154+G146+G137+G130+G114+G100+G78+G71+G60+G49+G37+G35+G6</f>
        <v>192916</v>
      </c>
      <c r="H213" s="284">
        <f>G213/D213</f>
        <v>1.06035089262158</v>
      </c>
      <c r="I213" s="284">
        <f>G213/E213</f>
        <v>1.0300059798394</v>
      </c>
    </row>
    <row r="214" ht="20" customHeight="1" spans="1:9">
      <c r="A214" s="305" t="s">
        <v>506</v>
      </c>
      <c r="B214" s="311" t="s">
        <v>507</v>
      </c>
      <c r="C214" s="286">
        <v>6465</v>
      </c>
      <c r="D214" s="286">
        <v>4300</v>
      </c>
      <c r="E214" s="286">
        <v>7222</v>
      </c>
      <c r="F214" s="288">
        <v>1.11709203402939</v>
      </c>
      <c r="G214" s="286">
        <v>4300</v>
      </c>
      <c r="H214" s="288">
        <v>1</v>
      </c>
      <c r="I214" s="288">
        <v>0.595402935474938</v>
      </c>
    </row>
    <row r="215" ht="20" customHeight="1" spans="1:9">
      <c r="A215" s="305" t="s">
        <v>508</v>
      </c>
      <c r="B215" s="208" t="s">
        <v>509</v>
      </c>
      <c r="C215" s="257">
        <v>0</v>
      </c>
      <c r="D215" s="286">
        <v>0</v>
      </c>
      <c r="E215" s="286">
        <v>0</v>
      </c>
      <c r="F215" s="288"/>
      <c r="G215" s="286">
        <v>0</v>
      </c>
      <c r="H215" s="288"/>
      <c r="I215" s="288"/>
    </row>
    <row r="216" ht="20" customHeight="1" spans="1:9">
      <c r="A216" s="305" t="s">
        <v>510</v>
      </c>
      <c r="B216" s="208" t="s">
        <v>511</v>
      </c>
      <c r="C216" s="312"/>
      <c r="D216" s="286">
        <v>0</v>
      </c>
      <c r="E216" s="286">
        <v>0</v>
      </c>
      <c r="F216" s="288"/>
      <c r="G216" s="286">
        <v>0</v>
      </c>
      <c r="H216" s="288"/>
      <c r="I216" s="288"/>
    </row>
    <row r="217" ht="20" customHeight="1" spans="1:9">
      <c r="A217" s="305" t="s">
        <v>512</v>
      </c>
      <c r="B217" s="208" t="s">
        <v>513</v>
      </c>
      <c r="C217" s="208"/>
      <c r="D217" s="286">
        <v>0</v>
      </c>
      <c r="E217" s="286">
        <v>0</v>
      </c>
      <c r="F217" s="288"/>
      <c r="G217" s="286">
        <v>0</v>
      </c>
      <c r="H217" s="288"/>
      <c r="I217" s="288"/>
    </row>
    <row r="218" ht="20" customHeight="1" spans="1:9">
      <c r="A218" s="313" t="s">
        <v>514</v>
      </c>
      <c r="B218" s="246" t="s">
        <v>515</v>
      </c>
      <c r="C218" s="257">
        <v>4295</v>
      </c>
      <c r="D218" s="286">
        <v>4300</v>
      </c>
      <c r="E218" s="286">
        <v>4276</v>
      </c>
      <c r="F218" s="288">
        <v>0.99557625145518</v>
      </c>
      <c r="G218" s="286">
        <v>4300</v>
      </c>
      <c r="H218" s="288">
        <v>1</v>
      </c>
      <c r="I218" s="288">
        <v>1.00561272217025</v>
      </c>
    </row>
    <row r="219" ht="20" customHeight="1" spans="1:9">
      <c r="A219" s="305">
        <v>23008</v>
      </c>
      <c r="B219" s="208" t="s">
        <v>516</v>
      </c>
      <c r="C219" s="257">
        <v>0</v>
      </c>
      <c r="D219" s="286">
        <v>0</v>
      </c>
      <c r="E219" s="286">
        <v>0</v>
      </c>
      <c r="F219" s="288"/>
      <c r="G219" s="286">
        <v>0</v>
      </c>
      <c r="H219" s="288"/>
      <c r="I219" s="288"/>
    </row>
    <row r="220" ht="20" customHeight="1" spans="1:9">
      <c r="A220" s="305">
        <v>23009</v>
      </c>
      <c r="B220" s="246" t="s">
        <v>517</v>
      </c>
      <c r="C220" s="257">
        <v>2164</v>
      </c>
      <c r="D220" s="286">
        <v>0</v>
      </c>
      <c r="E220" s="286">
        <v>2944</v>
      </c>
      <c r="F220" s="288">
        <v>1.36044362292052</v>
      </c>
      <c r="G220" s="286"/>
      <c r="H220" s="288"/>
      <c r="I220" s="288">
        <v>0</v>
      </c>
    </row>
    <row r="221" ht="20" customHeight="1" spans="1:9">
      <c r="A221" s="305">
        <v>2301101</v>
      </c>
      <c r="B221" s="208" t="s">
        <v>518</v>
      </c>
      <c r="C221" s="257">
        <v>0</v>
      </c>
      <c r="D221" s="286">
        <v>0</v>
      </c>
      <c r="E221" s="286">
        <v>0</v>
      </c>
      <c r="F221" s="288"/>
      <c r="G221" s="242">
        <v>0</v>
      </c>
      <c r="H221" s="288"/>
      <c r="I221" s="288"/>
    </row>
    <row r="222" ht="20" customHeight="1" spans="1:9">
      <c r="A222" s="208">
        <v>23013</v>
      </c>
      <c r="B222" s="208" t="s">
        <v>519</v>
      </c>
      <c r="C222" s="208"/>
      <c r="D222" s="286">
        <v>0</v>
      </c>
      <c r="E222" s="286">
        <v>0</v>
      </c>
      <c r="F222" s="288"/>
      <c r="G222" s="286">
        <v>0</v>
      </c>
      <c r="H222" s="288"/>
      <c r="I222" s="288"/>
    </row>
    <row r="223" ht="20" customHeight="1" spans="1:9">
      <c r="A223" s="305">
        <v>23015</v>
      </c>
      <c r="B223" s="208" t="s">
        <v>520</v>
      </c>
      <c r="C223" s="314">
        <v>6</v>
      </c>
      <c r="D223" s="286">
        <v>0</v>
      </c>
      <c r="E223" s="286">
        <v>2</v>
      </c>
      <c r="F223" s="288"/>
      <c r="G223" s="286">
        <v>0</v>
      </c>
      <c r="H223" s="288"/>
      <c r="I223" s="288">
        <v>0</v>
      </c>
    </row>
    <row r="224" ht="20" customHeight="1" spans="1:9">
      <c r="A224" s="305">
        <v>23016</v>
      </c>
      <c r="B224" s="208" t="s">
        <v>521</v>
      </c>
      <c r="C224" s="208"/>
      <c r="D224" s="286">
        <v>0</v>
      </c>
      <c r="E224" s="286">
        <v>0</v>
      </c>
      <c r="F224" s="288"/>
      <c r="G224" s="286">
        <v>0</v>
      </c>
      <c r="H224" s="288"/>
      <c r="I224" s="288"/>
    </row>
    <row r="225" ht="20" customHeight="1" spans="1:9">
      <c r="A225" s="305">
        <v>231</v>
      </c>
      <c r="B225" s="311" t="s">
        <v>522</v>
      </c>
      <c r="C225" s="314">
        <v>6000</v>
      </c>
      <c r="D225" s="286">
        <v>16000</v>
      </c>
      <c r="E225" s="286">
        <v>15261</v>
      </c>
      <c r="F225" s="288">
        <v>2.5435</v>
      </c>
      <c r="G225" s="286">
        <v>6570</v>
      </c>
      <c r="H225" s="288">
        <v>0.410625</v>
      </c>
      <c r="I225" s="288">
        <v>0.430509140947513</v>
      </c>
    </row>
    <row r="226" ht="20" customHeight="1" spans="1:9">
      <c r="A226" s="309"/>
      <c r="B226" s="310" t="s">
        <v>523</v>
      </c>
      <c r="C226" s="242">
        <v>190832</v>
      </c>
      <c r="D226" s="242">
        <v>202236</v>
      </c>
      <c r="E226" s="242">
        <v>209779</v>
      </c>
      <c r="F226" s="288">
        <v>1.09928628322294</v>
      </c>
      <c r="G226" s="242">
        <f>G213+G214+G225</f>
        <v>203786</v>
      </c>
      <c r="H226" s="288">
        <f>G226/D226</f>
        <v>1.00766431298087</v>
      </c>
      <c r="I226" s="288">
        <f>G226/E226</f>
        <v>0.97143184017466</v>
      </c>
    </row>
    <row r="227" customHeight="1" spans="7:7">
      <c r="G227" s="315"/>
    </row>
  </sheetData>
  <mergeCells count="8">
    <mergeCell ref="A2:I2"/>
    <mergeCell ref="H3:I3"/>
    <mergeCell ref="E4:F4"/>
    <mergeCell ref="G4:I4"/>
    <mergeCell ref="A4:A5"/>
    <mergeCell ref="B4:B5"/>
    <mergeCell ref="C4:C5"/>
    <mergeCell ref="D4:D5"/>
  </mergeCells>
  <conditionalFormatting sqref="C212">
    <cfRule type="expression" dxfId="0" priority="2" stopIfTrue="1">
      <formula>"len($A:$A)=3"</formula>
    </cfRule>
  </conditionalFormatting>
  <printOptions horizontalCentered="1"/>
  <pageMargins left="0.629861111111111" right="0.275" top="0.373611111111111" bottom="0.373611111111111" header="0.172916666666667" footer="0.172916666666667"/>
  <pageSetup paperSize="9" scale="70" fitToHeight="0" orientation="portrait" useFirstPageNumber="1" horizontalDpi="600"/>
  <headerFooter alignWithMargins="0" scaleWithDoc="0">
    <oddFooter>&amp;C&amp;"宋体"&amp;14-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showGridLines="0" zoomScaleSheetLayoutView="60" workbookViewId="0">
      <selection activeCell="K4" sqref="K4"/>
    </sheetView>
  </sheetViews>
  <sheetFormatPr defaultColWidth="10" defaultRowHeight="13.5" customHeight="1"/>
  <cols>
    <col min="1" max="1" width="11.847619047619" style="266" customWidth="1"/>
    <col min="2" max="2" width="32.7142857142857" style="222" customWidth="1"/>
    <col min="3" max="3" width="10" style="222" customWidth="1"/>
    <col min="4" max="4" width="9.28571428571429" style="223" customWidth="1"/>
    <col min="5" max="5" width="17" style="223" customWidth="1"/>
    <col min="6" max="6" width="12.5714285714286" style="223" customWidth="1"/>
    <col min="7" max="7" width="14.2190476190476" style="223" customWidth="1"/>
    <col min="8" max="8" width="12" style="223" customWidth="1"/>
    <col min="9" max="9" width="12.1428571428571" style="223" customWidth="1"/>
    <col min="10" max="16380" width="10.2857142857143" style="1" customWidth="1"/>
    <col min="16381" max="16384" width="10" style="1"/>
  </cols>
  <sheetData>
    <row r="1" s="193" customFormat="1" ht="19.5" customHeight="1" spans="1:9">
      <c r="A1" s="267" t="s">
        <v>524</v>
      </c>
      <c r="B1" s="268"/>
      <c r="C1" s="268"/>
      <c r="D1" s="269"/>
      <c r="E1" s="269"/>
      <c r="F1" s="269"/>
      <c r="G1" s="269"/>
      <c r="H1" s="269"/>
      <c r="I1" s="269"/>
    </row>
    <row r="2" s="193" customFormat="1" ht="24" customHeight="1" spans="1:9">
      <c r="A2" s="270" t="s">
        <v>525</v>
      </c>
      <c r="B2" s="271"/>
      <c r="C2" s="271"/>
      <c r="D2" s="272"/>
      <c r="E2" s="272"/>
      <c r="F2" s="272"/>
      <c r="G2" s="272"/>
      <c r="H2" s="272"/>
      <c r="I2" s="272"/>
    </row>
    <row r="3" s="194" customFormat="1" ht="19.5" customHeight="1" spans="1:9">
      <c r="A3" s="273"/>
      <c r="B3" s="274"/>
      <c r="C3" s="274"/>
      <c r="D3" s="275"/>
      <c r="E3" s="275"/>
      <c r="F3" s="275"/>
      <c r="G3" s="275"/>
      <c r="H3" s="276" t="s">
        <v>526</v>
      </c>
      <c r="I3" s="290"/>
    </row>
    <row r="4" s="264" customFormat="1" ht="28" customHeight="1" spans="1:9">
      <c r="A4" s="277" t="s">
        <v>86</v>
      </c>
      <c r="B4" s="277" t="s">
        <v>527</v>
      </c>
      <c r="C4" s="278" t="s">
        <v>528</v>
      </c>
      <c r="D4" s="278" t="s">
        <v>529</v>
      </c>
      <c r="E4" s="278" t="s">
        <v>530</v>
      </c>
      <c r="F4" s="278"/>
      <c r="G4" s="278" t="s">
        <v>531</v>
      </c>
      <c r="H4" s="278"/>
      <c r="I4" s="278"/>
    </row>
    <row r="5" s="264" customFormat="1" ht="28" customHeight="1" spans="1:9">
      <c r="A5" s="279"/>
      <c r="B5" s="279"/>
      <c r="C5" s="278"/>
      <c r="D5" s="278"/>
      <c r="E5" s="280" t="s">
        <v>92</v>
      </c>
      <c r="F5" s="280" t="s">
        <v>532</v>
      </c>
      <c r="G5" s="280" t="s">
        <v>92</v>
      </c>
      <c r="H5" s="280" t="s">
        <v>533</v>
      </c>
      <c r="I5" s="280" t="s">
        <v>534</v>
      </c>
    </row>
    <row r="6" s="264" customFormat="1" ht="28" customHeight="1" spans="1:9">
      <c r="A6" s="281">
        <v>501</v>
      </c>
      <c r="B6" s="282" t="s">
        <v>535</v>
      </c>
      <c r="C6" s="259">
        <v>39219.86</v>
      </c>
      <c r="D6" s="259">
        <v>42935</v>
      </c>
      <c r="E6" s="259">
        <v>43313</v>
      </c>
      <c r="F6" s="283">
        <v>1.10436396254347</v>
      </c>
      <c r="G6" s="259">
        <v>50007</v>
      </c>
      <c r="H6" s="284">
        <v>1.1647141027134</v>
      </c>
      <c r="I6" s="284">
        <v>1.15454944243068</v>
      </c>
    </row>
    <row r="7" s="194" customFormat="1" ht="28" customHeight="1" spans="1:9">
      <c r="A7" s="208">
        <v>50101</v>
      </c>
      <c r="B7" s="208" t="s">
        <v>536</v>
      </c>
      <c r="C7" s="285">
        <v>15834.22</v>
      </c>
      <c r="D7" s="286">
        <v>17929</v>
      </c>
      <c r="E7" s="286">
        <v>17289</v>
      </c>
      <c r="F7" s="287">
        <v>1.09187569706623</v>
      </c>
      <c r="G7" s="286">
        <v>19440</v>
      </c>
      <c r="H7" s="288">
        <v>1.08427686987562</v>
      </c>
      <c r="I7" s="288">
        <v>1.12441436751692</v>
      </c>
    </row>
    <row r="8" s="194" customFormat="1" ht="28" customHeight="1" spans="1:9">
      <c r="A8" s="208">
        <v>50102</v>
      </c>
      <c r="B8" s="208" t="s">
        <v>537</v>
      </c>
      <c r="C8" s="285">
        <v>11453.9</v>
      </c>
      <c r="D8" s="286">
        <v>12185</v>
      </c>
      <c r="E8" s="286">
        <v>12966</v>
      </c>
      <c r="F8" s="287">
        <v>1.13201616916509</v>
      </c>
      <c r="G8" s="286">
        <v>16704</v>
      </c>
      <c r="H8" s="288">
        <v>1.37086581862946</v>
      </c>
      <c r="I8" s="288">
        <v>1.28829245719574</v>
      </c>
    </row>
    <row r="9" s="194" customFormat="1" ht="28" customHeight="1" spans="1:9">
      <c r="A9" s="208">
        <v>50103</v>
      </c>
      <c r="B9" s="208" t="s">
        <v>538</v>
      </c>
      <c r="C9" s="285">
        <v>4138.82</v>
      </c>
      <c r="D9" s="286">
        <v>4403</v>
      </c>
      <c r="E9" s="286">
        <v>4496</v>
      </c>
      <c r="F9" s="287">
        <v>1.08629995989195</v>
      </c>
      <c r="G9" s="286">
        <v>4406</v>
      </c>
      <c r="H9" s="288">
        <v>1.00068135362253</v>
      </c>
      <c r="I9" s="288">
        <v>0.979982206405694</v>
      </c>
    </row>
    <row r="10" s="194" customFormat="1" ht="28" customHeight="1" spans="1:9">
      <c r="A10" s="208">
        <v>50199</v>
      </c>
      <c r="B10" s="208" t="s">
        <v>539</v>
      </c>
      <c r="C10" s="285">
        <v>7792.92</v>
      </c>
      <c r="D10" s="286">
        <v>8418</v>
      </c>
      <c r="E10" s="286">
        <v>8562</v>
      </c>
      <c r="F10" s="287">
        <v>1.09868957977241</v>
      </c>
      <c r="G10" s="286">
        <v>9457</v>
      </c>
      <c r="H10" s="288">
        <v>1.12342599192207</v>
      </c>
      <c r="I10" s="288">
        <v>1.1045316514833</v>
      </c>
    </row>
    <row r="11" s="264" customFormat="1" ht="28" customHeight="1" spans="1:9">
      <c r="A11" s="281">
        <v>502</v>
      </c>
      <c r="B11" s="282" t="s">
        <v>540</v>
      </c>
      <c r="C11" s="259">
        <v>2943.14</v>
      </c>
      <c r="D11" s="259">
        <v>3131</v>
      </c>
      <c r="E11" s="259">
        <v>3702</v>
      </c>
      <c r="F11" s="283">
        <v>1.25784026583853</v>
      </c>
      <c r="G11" s="259">
        <v>3658</v>
      </c>
      <c r="H11" s="284">
        <v>1.16831683168317</v>
      </c>
      <c r="I11" s="284">
        <v>0.988114532685035</v>
      </c>
    </row>
    <row r="12" s="194" customFormat="1" ht="28" customHeight="1" spans="1:9">
      <c r="A12" s="208">
        <v>50201</v>
      </c>
      <c r="B12" s="208" t="s">
        <v>541</v>
      </c>
      <c r="C12" s="285">
        <v>1979.64</v>
      </c>
      <c r="D12" s="286">
        <v>2106</v>
      </c>
      <c r="E12" s="286">
        <v>2696</v>
      </c>
      <c r="F12" s="287">
        <v>1.36186377321129</v>
      </c>
      <c r="G12" s="286">
        <v>2639</v>
      </c>
      <c r="H12" s="288">
        <v>1.25308641975309</v>
      </c>
      <c r="I12" s="288">
        <v>0.978857566765579</v>
      </c>
    </row>
    <row r="13" s="194" customFormat="1" ht="28" customHeight="1" spans="1:9">
      <c r="A13" s="208">
        <v>50202</v>
      </c>
      <c r="B13" s="208" t="s">
        <v>542</v>
      </c>
      <c r="C13" s="285">
        <v>122.2</v>
      </c>
      <c r="D13" s="286">
        <v>130</v>
      </c>
      <c r="E13" s="286">
        <v>136</v>
      </c>
      <c r="F13" s="287">
        <v>1.11292962356792</v>
      </c>
      <c r="G13" s="286">
        <v>144</v>
      </c>
      <c r="H13" s="288">
        <v>1.10769230769231</v>
      </c>
      <c r="I13" s="288">
        <v>1.05882352941176</v>
      </c>
    </row>
    <row r="14" s="194" customFormat="1" ht="28" customHeight="1" spans="1:9">
      <c r="A14" s="208">
        <v>50203</v>
      </c>
      <c r="B14" s="208" t="s">
        <v>543</v>
      </c>
      <c r="C14" s="285">
        <v>61.1</v>
      </c>
      <c r="D14" s="286">
        <v>65</v>
      </c>
      <c r="E14" s="286">
        <v>69</v>
      </c>
      <c r="F14" s="287">
        <v>1.12929623567921</v>
      </c>
      <c r="G14" s="286">
        <v>59</v>
      </c>
      <c r="H14" s="288">
        <v>0.907692307692308</v>
      </c>
      <c r="I14" s="288">
        <v>0.855072463768116</v>
      </c>
    </row>
    <row r="15" s="194" customFormat="1" ht="28" customHeight="1" spans="1:9">
      <c r="A15" s="208">
        <v>50204</v>
      </c>
      <c r="B15" s="208" t="s">
        <v>544</v>
      </c>
      <c r="C15" s="285">
        <v>1.88</v>
      </c>
      <c r="D15" s="286">
        <v>2</v>
      </c>
      <c r="E15" s="286">
        <v>4</v>
      </c>
      <c r="F15" s="287">
        <v>2.12765957446808</v>
      </c>
      <c r="G15" s="286">
        <v>4</v>
      </c>
      <c r="H15" s="288">
        <v>2</v>
      </c>
      <c r="I15" s="288">
        <v>1</v>
      </c>
    </row>
    <row r="16" s="194" customFormat="1" ht="28" customHeight="1" spans="1:9">
      <c r="A16" s="208">
        <v>50205</v>
      </c>
      <c r="B16" s="208" t="s">
        <v>545</v>
      </c>
      <c r="C16" s="285">
        <v>132.54</v>
      </c>
      <c r="D16" s="286">
        <v>141</v>
      </c>
      <c r="E16" s="286">
        <v>156</v>
      </c>
      <c r="F16" s="287">
        <v>1.17700316885469</v>
      </c>
      <c r="G16" s="286">
        <v>170</v>
      </c>
      <c r="H16" s="288">
        <v>1.20567375886525</v>
      </c>
      <c r="I16" s="288">
        <v>1.08974358974359</v>
      </c>
    </row>
    <row r="17" s="194" customFormat="1" ht="28" customHeight="1" spans="1:9">
      <c r="A17" s="208">
        <v>50206</v>
      </c>
      <c r="B17" s="208" t="s">
        <v>546</v>
      </c>
      <c r="C17" s="285">
        <v>158.86</v>
      </c>
      <c r="D17" s="286">
        <v>169</v>
      </c>
      <c r="E17" s="286">
        <v>168</v>
      </c>
      <c r="F17" s="287">
        <v>1.05753493642201</v>
      </c>
      <c r="G17" s="286">
        <v>167</v>
      </c>
      <c r="H17" s="288">
        <v>0.988165680473373</v>
      </c>
      <c r="I17" s="288">
        <v>0.994047619047619</v>
      </c>
    </row>
    <row r="18" s="194" customFormat="1" ht="28" customHeight="1" spans="1:9">
      <c r="A18" s="208">
        <v>50207</v>
      </c>
      <c r="B18" s="208" t="s">
        <v>547</v>
      </c>
      <c r="C18" s="285">
        <v>0</v>
      </c>
      <c r="D18" s="286">
        <v>0</v>
      </c>
      <c r="E18" s="286">
        <v>0</v>
      </c>
      <c r="F18" s="287"/>
      <c r="G18" s="286">
        <v>0</v>
      </c>
      <c r="H18" s="288"/>
      <c r="I18" s="288"/>
    </row>
    <row r="19" s="194" customFormat="1" ht="28" customHeight="1" spans="1:9">
      <c r="A19" s="208">
        <v>50208</v>
      </c>
      <c r="B19" s="208" t="s">
        <v>548</v>
      </c>
      <c r="C19" s="285">
        <v>274.48</v>
      </c>
      <c r="D19" s="286">
        <v>292</v>
      </c>
      <c r="E19" s="286">
        <v>191</v>
      </c>
      <c r="F19" s="287">
        <v>0.695861264937336</v>
      </c>
      <c r="G19" s="286">
        <v>190</v>
      </c>
      <c r="H19" s="288">
        <v>0.650684931506849</v>
      </c>
      <c r="I19" s="288">
        <v>0.994764397905759</v>
      </c>
    </row>
    <row r="20" s="194" customFormat="1" ht="28" customHeight="1" spans="1:9">
      <c r="A20" s="208">
        <v>50209</v>
      </c>
      <c r="B20" s="208" t="s">
        <v>549</v>
      </c>
      <c r="C20" s="285">
        <v>67.68</v>
      </c>
      <c r="D20" s="286">
        <v>72</v>
      </c>
      <c r="E20" s="286">
        <v>79</v>
      </c>
      <c r="F20" s="287">
        <v>1.16725768321513</v>
      </c>
      <c r="G20" s="286">
        <v>86</v>
      </c>
      <c r="H20" s="288">
        <v>1.19444444444444</v>
      </c>
      <c r="I20" s="288">
        <v>1.08860759493671</v>
      </c>
    </row>
    <row r="21" s="194" customFormat="1" ht="28" customHeight="1" spans="1:9">
      <c r="A21" s="208">
        <v>50299</v>
      </c>
      <c r="B21" s="208" t="s">
        <v>550</v>
      </c>
      <c r="C21" s="285">
        <v>144.76</v>
      </c>
      <c r="D21" s="286">
        <v>154</v>
      </c>
      <c r="E21" s="286">
        <v>203</v>
      </c>
      <c r="F21" s="287">
        <v>1.40232108317215</v>
      </c>
      <c r="G21" s="286">
        <v>199</v>
      </c>
      <c r="H21" s="288">
        <v>1.29220779220779</v>
      </c>
      <c r="I21" s="288">
        <v>0.980295566502463</v>
      </c>
    </row>
    <row r="22" s="264" customFormat="1" ht="28" customHeight="1" spans="1:9">
      <c r="A22" s="281">
        <v>503</v>
      </c>
      <c r="B22" s="282" t="s">
        <v>551</v>
      </c>
      <c r="C22" s="259">
        <v>25108.34</v>
      </c>
      <c r="D22" s="259">
        <v>26711</v>
      </c>
      <c r="E22" s="259">
        <v>25650</v>
      </c>
      <c r="F22" s="283">
        <v>1.02157291163016</v>
      </c>
      <c r="G22" s="259">
        <v>19401</v>
      </c>
      <c r="H22" s="284">
        <v>0.726329976414211</v>
      </c>
      <c r="I22" s="284">
        <v>0.756374269005848</v>
      </c>
    </row>
    <row r="23" s="194" customFormat="1" ht="28" customHeight="1" spans="1:9">
      <c r="A23" s="208">
        <v>50301</v>
      </c>
      <c r="B23" s="208" t="s">
        <v>552</v>
      </c>
      <c r="C23" s="285">
        <v>424.88</v>
      </c>
      <c r="D23" s="286">
        <v>452</v>
      </c>
      <c r="E23" s="286">
        <v>452</v>
      </c>
      <c r="F23" s="287">
        <v>1.06382978723404</v>
      </c>
      <c r="G23" s="286">
        <v>500</v>
      </c>
      <c r="H23" s="288">
        <v>1.10619469026549</v>
      </c>
      <c r="I23" s="288">
        <v>1.10619469026549</v>
      </c>
    </row>
    <row r="24" s="194" customFormat="1" ht="28" customHeight="1" spans="1:9">
      <c r="A24" s="208">
        <v>50302</v>
      </c>
      <c r="B24" s="208" t="s">
        <v>553</v>
      </c>
      <c r="C24" s="285">
        <v>11111.74</v>
      </c>
      <c r="D24" s="286">
        <v>11821</v>
      </c>
      <c r="E24" s="286">
        <v>11821</v>
      </c>
      <c r="F24" s="287">
        <v>1.06382978723404</v>
      </c>
      <c r="G24" s="286">
        <v>15170</v>
      </c>
      <c r="H24" s="288">
        <v>1.28330936468996</v>
      </c>
      <c r="I24" s="288">
        <v>1.28330936468996</v>
      </c>
    </row>
    <row r="25" s="194" customFormat="1" ht="28" customHeight="1" spans="1:9">
      <c r="A25" s="208">
        <v>50303</v>
      </c>
      <c r="B25" s="208" t="s">
        <v>554</v>
      </c>
      <c r="C25" s="285">
        <v>0</v>
      </c>
      <c r="D25" s="286">
        <v>0</v>
      </c>
      <c r="E25" s="286">
        <v>0</v>
      </c>
      <c r="F25" s="287"/>
      <c r="G25" s="286">
        <v>150</v>
      </c>
      <c r="H25" s="288"/>
      <c r="I25" s="288"/>
    </row>
    <row r="26" s="194" customFormat="1" ht="28" customHeight="1" spans="1:9">
      <c r="A26" s="208">
        <v>50305</v>
      </c>
      <c r="B26" s="208" t="s">
        <v>555</v>
      </c>
      <c r="C26" s="285">
        <v>1208.84</v>
      </c>
      <c r="D26" s="286">
        <v>1286</v>
      </c>
      <c r="E26" s="286">
        <v>1289</v>
      </c>
      <c r="F26" s="287">
        <v>1.0663115052447</v>
      </c>
      <c r="G26" s="286">
        <v>1405</v>
      </c>
      <c r="H26" s="288">
        <v>1.09253499222395</v>
      </c>
      <c r="I26" s="288">
        <v>1.0899922420481</v>
      </c>
    </row>
    <row r="27" s="194" customFormat="1" ht="28" customHeight="1" spans="1:9">
      <c r="A27" s="208">
        <v>50306</v>
      </c>
      <c r="B27" s="208" t="s">
        <v>556</v>
      </c>
      <c r="C27" s="285">
        <v>553.66</v>
      </c>
      <c r="D27" s="286">
        <v>589</v>
      </c>
      <c r="E27" s="286">
        <v>608</v>
      </c>
      <c r="F27" s="287">
        <v>1.09814687714482</v>
      </c>
      <c r="G27" s="286">
        <v>663</v>
      </c>
      <c r="H27" s="288">
        <v>1.12563667232598</v>
      </c>
      <c r="I27" s="288">
        <v>1.09046052631579</v>
      </c>
    </row>
    <row r="28" s="194" customFormat="1" ht="28" customHeight="1" spans="1:9">
      <c r="A28" s="208">
        <v>50307</v>
      </c>
      <c r="B28" s="208" t="s">
        <v>557</v>
      </c>
      <c r="C28" s="285">
        <v>0</v>
      </c>
      <c r="D28" s="286">
        <v>0</v>
      </c>
      <c r="E28" s="286">
        <v>0</v>
      </c>
      <c r="F28" s="287"/>
      <c r="G28" s="286">
        <v>0</v>
      </c>
      <c r="H28" s="288"/>
      <c r="I28" s="288"/>
    </row>
    <row r="29" s="194" customFormat="1" ht="28" customHeight="1" spans="1:9">
      <c r="A29" s="208">
        <v>50399</v>
      </c>
      <c r="B29" s="208" t="s">
        <v>558</v>
      </c>
      <c r="C29" s="285">
        <v>11809.22</v>
      </c>
      <c r="D29" s="286">
        <v>12563</v>
      </c>
      <c r="E29" s="286">
        <v>11480</v>
      </c>
      <c r="F29" s="287">
        <v>0.97212178281038</v>
      </c>
      <c r="G29" s="286">
        <v>1513</v>
      </c>
      <c r="H29" s="288">
        <v>0.12043301759134</v>
      </c>
      <c r="I29" s="288">
        <v>0.131794425087108</v>
      </c>
    </row>
    <row r="30" s="264" customFormat="1" ht="28" customHeight="1" spans="1:9">
      <c r="A30" s="281">
        <v>504</v>
      </c>
      <c r="B30" s="282" t="s">
        <v>559</v>
      </c>
      <c r="C30" s="259">
        <v>9354.88</v>
      </c>
      <c r="D30" s="259">
        <v>9952</v>
      </c>
      <c r="E30" s="259">
        <v>10322</v>
      </c>
      <c r="F30" s="283">
        <v>1.10338133679962</v>
      </c>
      <c r="G30" s="259">
        <f>SUM(G31:G36)</f>
        <v>12969</v>
      </c>
      <c r="H30" s="288">
        <f>G30/D30</f>
        <v>1.30315514469453</v>
      </c>
      <c r="I30" s="288">
        <f>G30/E30</f>
        <v>1.25644254989343</v>
      </c>
    </row>
    <row r="31" s="194" customFormat="1" ht="28" customHeight="1" spans="1:9">
      <c r="A31" s="208">
        <v>50401</v>
      </c>
      <c r="B31" s="208" t="s">
        <v>552</v>
      </c>
      <c r="C31" s="285">
        <v>431.46</v>
      </c>
      <c r="D31" s="286">
        <v>459</v>
      </c>
      <c r="E31" s="286">
        <v>459</v>
      </c>
      <c r="F31" s="287">
        <v>1.06382978723404</v>
      </c>
      <c r="G31" s="286">
        <v>550</v>
      </c>
      <c r="H31" s="288">
        <f>G31/D31</f>
        <v>1.19825708061002</v>
      </c>
      <c r="I31" s="288">
        <f>G31/E31</f>
        <v>1.19825708061002</v>
      </c>
    </row>
    <row r="32" s="194" customFormat="1" ht="28" customHeight="1" spans="1:9">
      <c r="A32" s="208">
        <v>50402</v>
      </c>
      <c r="B32" s="208" t="s">
        <v>553</v>
      </c>
      <c r="C32" s="285">
        <v>7424.12</v>
      </c>
      <c r="D32" s="286">
        <v>7898</v>
      </c>
      <c r="E32" s="286">
        <v>8261</v>
      </c>
      <c r="F32" s="287">
        <v>1.11272447104842</v>
      </c>
      <c r="G32" s="286">
        <f>8204+1868</f>
        <v>10072</v>
      </c>
      <c r="H32" s="288">
        <f>G32/D32</f>
        <v>1.27525955938212</v>
      </c>
      <c r="I32" s="288">
        <f>G32/E32</f>
        <v>1.21922285437598</v>
      </c>
    </row>
    <row r="33" s="194" customFormat="1" ht="28" customHeight="1" spans="1:9">
      <c r="A33" s="208">
        <v>50403</v>
      </c>
      <c r="B33" s="208" t="s">
        <v>554</v>
      </c>
      <c r="C33" s="285">
        <v>0</v>
      </c>
      <c r="D33" s="286">
        <v>0</v>
      </c>
      <c r="E33" s="286">
        <v>0</v>
      </c>
      <c r="F33" s="287"/>
      <c r="G33" s="286">
        <v>0</v>
      </c>
      <c r="H33" s="288"/>
      <c r="I33" s="288"/>
    </row>
    <row r="34" s="194" customFormat="1" ht="28" customHeight="1" spans="1:9">
      <c r="A34" s="208">
        <v>50404</v>
      </c>
      <c r="B34" s="208" t="s">
        <v>556</v>
      </c>
      <c r="C34" s="285">
        <v>657.06</v>
      </c>
      <c r="D34" s="286">
        <v>699</v>
      </c>
      <c r="E34" s="286">
        <v>706</v>
      </c>
      <c r="F34" s="287">
        <v>1.07448330441664</v>
      </c>
      <c r="G34" s="286">
        <v>1370</v>
      </c>
      <c r="H34" s="288">
        <v>1.95994277539342</v>
      </c>
      <c r="I34" s="288">
        <v>1.94050991501416</v>
      </c>
    </row>
    <row r="35" s="194" customFormat="1" ht="28" customHeight="1" spans="1:9">
      <c r="A35" s="208">
        <v>50405</v>
      </c>
      <c r="B35" s="208" t="s">
        <v>557</v>
      </c>
      <c r="C35" s="285">
        <v>0</v>
      </c>
      <c r="D35" s="286">
        <v>0</v>
      </c>
      <c r="E35" s="286">
        <v>0</v>
      </c>
      <c r="F35" s="287"/>
      <c r="G35" s="286">
        <v>0</v>
      </c>
      <c r="H35" s="288"/>
      <c r="I35" s="288"/>
    </row>
    <row r="36" s="194" customFormat="1" ht="28" customHeight="1" spans="1:9">
      <c r="A36" s="208">
        <v>50499</v>
      </c>
      <c r="B36" s="208" t="s">
        <v>558</v>
      </c>
      <c r="C36" s="285">
        <v>842.24</v>
      </c>
      <c r="D36" s="286">
        <v>896</v>
      </c>
      <c r="E36" s="286">
        <v>896</v>
      </c>
      <c r="F36" s="287">
        <v>1.06382978723404</v>
      </c>
      <c r="G36" s="286">
        <v>977</v>
      </c>
      <c r="H36" s="288">
        <v>1.09040178571429</v>
      </c>
      <c r="I36" s="288">
        <v>1.09040178571429</v>
      </c>
    </row>
    <row r="37" s="264" customFormat="1" ht="28" customHeight="1" spans="1:9">
      <c r="A37" s="281">
        <v>505</v>
      </c>
      <c r="B37" s="282" t="s">
        <v>560</v>
      </c>
      <c r="C37" s="259">
        <v>32074.6</v>
      </c>
      <c r="D37" s="259">
        <v>34590</v>
      </c>
      <c r="E37" s="259">
        <v>35632</v>
      </c>
      <c r="F37" s="283">
        <v>1.11091019061812</v>
      </c>
      <c r="G37" s="259">
        <v>37722</v>
      </c>
      <c r="H37" s="284">
        <v>1.09054640069384</v>
      </c>
      <c r="I37" s="284">
        <v>1.05865514144589</v>
      </c>
    </row>
    <row r="38" s="194" customFormat="1" ht="28" customHeight="1" spans="1:9">
      <c r="A38" s="208">
        <v>50501</v>
      </c>
      <c r="B38" s="208" t="s">
        <v>561</v>
      </c>
      <c r="C38" s="285">
        <v>27098.24</v>
      </c>
      <c r="D38" s="286">
        <v>29296</v>
      </c>
      <c r="E38" s="286">
        <v>30326</v>
      </c>
      <c r="F38" s="287">
        <v>1.11911327082497</v>
      </c>
      <c r="G38" s="286">
        <v>32716</v>
      </c>
      <c r="H38" s="288">
        <v>1.11673948661933</v>
      </c>
      <c r="I38" s="288">
        <v>1.07881026182154</v>
      </c>
    </row>
    <row r="39" s="194" customFormat="1" ht="28" customHeight="1" spans="1:9">
      <c r="A39" s="208">
        <v>50502</v>
      </c>
      <c r="B39" s="208" t="s">
        <v>562</v>
      </c>
      <c r="C39" s="285">
        <v>4817.5</v>
      </c>
      <c r="D39" s="286">
        <v>5125</v>
      </c>
      <c r="E39" s="286">
        <v>5128</v>
      </c>
      <c r="F39" s="287">
        <v>1.06445251686559</v>
      </c>
      <c r="G39" s="286">
        <v>4728</v>
      </c>
      <c r="H39" s="288">
        <v>0.922536585365854</v>
      </c>
      <c r="I39" s="288">
        <v>0.921996879875195</v>
      </c>
    </row>
    <row r="40" s="194" customFormat="1" ht="28" customHeight="1" spans="1:9">
      <c r="A40" s="208">
        <v>50599</v>
      </c>
      <c r="B40" s="208" t="s">
        <v>563</v>
      </c>
      <c r="C40" s="285">
        <v>158.86</v>
      </c>
      <c r="D40" s="286">
        <v>169</v>
      </c>
      <c r="E40" s="286">
        <v>178</v>
      </c>
      <c r="F40" s="287">
        <v>1.12048344454236</v>
      </c>
      <c r="G40" s="286">
        <v>278</v>
      </c>
      <c r="H40" s="288">
        <v>1.64497041420118</v>
      </c>
      <c r="I40" s="288">
        <v>1.56179775280899</v>
      </c>
    </row>
    <row r="41" s="264" customFormat="1" ht="28" customHeight="1" spans="1:9">
      <c r="A41" s="281">
        <v>506</v>
      </c>
      <c r="B41" s="282" t="s">
        <v>564</v>
      </c>
      <c r="C41" s="259">
        <v>24456.88</v>
      </c>
      <c r="D41" s="259">
        <v>16522</v>
      </c>
      <c r="E41" s="259">
        <v>17500</v>
      </c>
      <c r="F41" s="283">
        <v>0.715545073615277</v>
      </c>
      <c r="G41" s="259">
        <v>11157</v>
      </c>
      <c r="H41" s="284">
        <v>0.675281442924585</v>
      </c>
      <c r="I41" s="284">
        <v>0.637542857142857</v>
      </c>
    </row>
    <row r="42" s="194" customFormat="1" ht="28" customHeight="1" spans="1:9">
      <c r="A42" s="208">
        <v>50601</v>
      </c>
      <c r="B42" s="208" t="s">
        <v>565</v>
      </c>
      <c r="C42" s="285">
        <v>6174.86</v>
      </c>
      <c r="D42" s="286">
        <v>6569</v>
      </c>
      <c r="E42" s="286">
        <v>5697</v>
      </c>
      <c r="F42" s="287">
        <v>0.922612010636678</v>
      </c>
      <c r="G42" s="286">
        <v>5831</v>
      </c>
      <c r="H42" s="288">
        <v>0.88765413304917</v>
      </c>
      <c r="I42" s="288">
        <v>1.02352115148324</v>
      </c>
    </row>
    <row r="43" s="194" customFormat="1" ht="28" customHeight="1" spans="1:9">
      <c r="A43" s="208">
        <v>50602</v>
      </c>
      <c r="B43" s="208" t="s">
        <v>566</v>
      </c>
      <c r="C43" s="285">
        <v>18282.02</v>
      </c>
      <c r="D43" s="286">
        <v>9953</v>
      </c>
      <c r="E43" s="286">
        <v>11803</v>
      </c>
      <c r="F43" s="287">
        <v>0.645606995288267</v>
      </c>
      <c r="G43" s="286">
        <v>5326</v>
      </c>
      <c r="H43" s="288">
        <v>0.535115040691249</v>
      </c>
      <c r="I43" s="288">
        <v>0.4512412098619</v>
      </c>
    </row>
    <row r="44" s="264" customFormat="1" ht="28" customHeight="1" spans="1:9">
      <c r="A44" s="281">
        <v>507</v>
      </c>
      <c r="B44" s="282" t="s">
        <v>567</v>
      </c>
      <c r="C44" s="259">
        <v>387.28</v>
      </c>
      <c r="D44" s="259">
        <v>412</v>
      </c>
      <c r="E44" s="259">
        <v>412</v>
      </c>
      <c r="F44" s="283">
        <v>1.06382978723404</v>
      </c>
      <c r="G44" s="259">
        <v>445</v>
      </c>
      <c r="H44" s="284">
        <v>1.08009708737864</v>
      </c>
      <c r="I44" s="284">
        <v>1.08009708737864</v>
      </c>
    </row>
    <row r="45" s="194" customFormat="1" ht="28" customHeight="1" spans="1:9">
      <c r="A45" s="208">
        <v>50701</v>
      </c>
      <c r="B45" s="208" t="s">
        <v>568</v>
      </c>
      <c r="C45" s="285">
        <v>146.64</v>
      </c>
      <c r="D45" s="286">
        <v>156</v>
      </c>
      <c r="E45" s="286">
        <v>156</v>
      </c>
      <c r="F45" s="287">
        <v>1.06382978723404</v>
      </c>
      <c r="G45" s="286">
        <v>168</v>
      </c>
      <c r="H45" s="288">
        <v>1.07692307692308</v>
      </c>
      <c r="I45" s="288">
        <v>1.07692307692308</v>
      </c>
    </row>
    <row r="46" s="194" customFormat="1" ht="28" customHeight="1" spans="1:9">
      <c r="A46" s="208">
        <v>50702</v>
      </c>
      <c r="B46" s="208" t="s">
        <v>569</v>
      </c>
      <c r="C46" s="285">
        <v>240.64</v>
      </c>
      <c r="D46" s="286">
        <v>256</v>
      </c>
      <c r="E46" s="286">
        <v>256</v>
      </c>
      <c r="F46" s="287">
        <v>1.06382978723404</v>
      </c>
      <c r="G46" s="286">
        <v>277</v>
      </c>
      <c r="H46" s="288">
        <v>1.08203125</v>
      </c>
      <c r="I46" s="288">
        <v>1.08203125</v>
      </c>
    </row>
    <row r="47" s="194" customFormat="1" ht="28" customHeight="1" spans="1:9">
      <c r="A47" s="208">
        <v>50799</v>
      </c>
      <c r="B47" s="208" t="s">
        <v>570</v>
      </c>
      <c r="C47" s="285">
        <v>0</v>
      </c>
      <c r="D47" s="286">
        <v>0</v>
      </c>
      <c r="E47" s="286">
        <v>0</v>
      </c>
      <c r="F47" s="287"/>
      <c r="G47" s="286">
        <v>0</v>
      </c>
      <c r="H47" s="288"/>
      <c r="I47" s="288"/>
    </row>
    <row r="48" s="264" customFormat="1" ht="28" customHeight="1" spans="1:9">
      <c r="A48" s="281">
        <v>508</v>
      </c>
      <c r="B48" s="282" t="s">
        <v>571</v>
      </c>
      <c r="C48" s="289">
        <v>437.1</v>
      </c>
      <c r="D48" s="259">
        <v>465</v>
      </c>
      <c r="E48" s="259">
        <v>478</v>
      </c>
      <c r="F48" s="283">
        <v>1.09357126515671</v>
      </c>
      <c r="G48" s="259">
        <v>501</v>
      </c>
      <c r="H48" s="284">
        <v>1.07741935483871</v>
      </c>
      <c r="I48" s="284">
        <v>1.04811715481172</v>
      </c>
    </row>
    <row r="49" s="194" customFormat="1" ht="28" customHeight="1" spans="1:9">
      <c r="A49" s="208">
        <v>50801</v>
      </c>
      <c r="B49" s="208" t="s">
        <v>572</v>
      </c>
      <c r="C49" s="285">
        <v>437.1</v>
      </c>
      <c r="D49" s="286">
        <v>465</v>
      </c>
      <c r="E49" s="286">
        <v>478</v>
      </c>
      <c r="F49" s="287">
        <v>1.09357126515671</v>
      </c>
      <c r="G49" s="286">
        <v>501</v>
      </c>
      <c r="H49" s="288">
        <v>1.07741935483871</v>
      </c>
      <c r="I49" s="288">
        <v>1.04811715481172</v>
      </c>
    </row>
    <row r="50" s="194" customFormat="1" ht="28" customHeight="1" spans="1:9">
      <c r="A50" s="208">
        <v>50802</v>
      </c>
      <c r="B50" s="208" t="s">
        <v>573</v>
      </c>
      <c r="C50" s="285">
        <v>0</v>
      </c>
      <c r="D50" s="286">
        <v>0</v>
      </c>
      <c r="E50" s="286">
        <v>0</v>
      </c>
      <c r="F50" s="287"/>
      <c r="G50" s="286">
        <v>0</v>
      </c>
      <c r="H50" s="288"/>
      <c r="I50" s="288"/>
    </row>
    <row r="51" s="264" customFormat="1" ht="28" customHeight="1" spans="1:9">
      <c r="A51" s="281">
        <v>509</v>
      </c>
      <c r="B51" s="282" t="s">
        <v>574</v>
      </c>
      <c r="C51" s="259">
        <v>33488.44</v>
      </c>
      <c r="D51" s="259">
        <v>35626</v>
      </c>
      <c r="E51" s="259">
        <v>37701</v>
      </c>
      <c r="F51" s="283">
        <v>1.12579146714508</v>
      </c>
      <c r="G51" s="259">
        <v>40265</v>
      </c>
      <c r="H51" s="284">
        <v>1.13021388873295</v>
      </c>
      <c r="I51" s="284">
        <v>1.06800880613246</v>
      </c>
    </row>
    <row r="52" s="194" customFormat="1" ht="28" customHeight="1" spans="1:9">
      <c r="A52" s="208">
        <v>50901</v>
      </c>
      <c r="B52" s="208" t="s">
        <v>575</v>
      </c>
      <c r="C52" s="285">
        <v>1183.46</v>
      </c>
      <c r="D52" s="286">
        <v>1259</v>
      </c>
      <c r="E52" s="286">
        <v>1398</v>
      </c>
      <c r="F52" s="287">
        <v>1.18128200361651</v>
      </c>
      <c r="G52" s="286">
        <v>1504</v>
      </c>
      <c r="H52" s="288">
        <v>1.19459888800635</v>
      </c>
      <c r="I52" s="288">
        <v>1.0758226037196</v>
      </c>
    </row>
    <row r="53" s="194" customFormat="1" ht="28" customHeight="1" spans="1:9">
      <c r="A53" s="208">
        <v>50902</v>
      </c>
      <c r="B53" s="208" t="s">
        <v>576</v>
      </c>
      <c r="C53" s="285">
        <v>151.34</v>
      </c>
      <c r="D53" s="286">
        <v>161</v>
      </c>
      <c r="E53" s="286">
        <v>179</v>
      </c>
      <c r="F53" s="287">
        <v>1.18276727897449</v>
      </c>
      <c r="G53" s="286">
        <v>195</v>
      </c>
      <c r="H53" s="288">
        <v>1.2111801242236</v>
      </c>
      <c r="I53" s="288">
        <v>1.08938547486034</v>
      </c>
    </row>
    <row r="54" s="194" customFormat="1" ht="28" customHeight="1" spans="1:9">
      <c r="A54" s="208">
        <v>50903</v>
      </c>
      <c r="B54" s="208" t="s">
        <v>577</v>
      </c>
      <c r="C54" s="285">
        <v>2938.44</v>
      </c>
      <c r="D54" s="286">
        <v>3126</v>
      </c>
      <c r="E54" s="286">
        <v>3229</v>
      </c>
      <c r="F54" s="287">
        <v>1.09888240018513</v>
      </c>
      <c r="G54" s="286">
        <v>3320</v>
      </c>
      <c r="H54" s="288">
        <v>1.06206014075496</v>
      </c>
      <c r="I54" s="288">
        <v>1.02818209972128</v>
      </c>
    </row>
    <row r="55" s="194" customFormat="1" ht="28" customHeight="1" spans="1:9">
      <c r="A55" s="208">
        <v>50905</v>
      </c>
      <c r="B55" s="208" t="s">
        <v>578</v>
      </c>
      <c r="C55" s="285">
        <v>3218.56</v>
      </c>
      <c r="D55" s="286">
        <v>3424</v>
      </c>
      <c r="E55" s="286">
        <v>3696</v>
      </c>
      <c r="F55" s="287">
        <v>1.14833963014516</v>
      </c>
      <c r="G55" s="286">
        <v>4419</v>
      </c>
      <c r="H55" s="288">
        <v>1.29059579439252</v>
      </c>
      <c r="I55" s="288">
        <v>1.19561688311688</v>
      </c>
    </row>
    <row r="56" s="194" customFormat="1" ht="28" customHeight="1" spans="1:9">
      <c r="A56" s="208">
        <v>50999</v>
      </c>
      <c r="B56" s="208" t="s">
        <v>579</v>
      </c>
      <c r="C56" s="285">
        <v>25996.64</v>
      </c>
      <c r="D56" s="286">
        <v>27656</v>
      </c>
      <c r="E56" s="286">
        <v>29199</v>
      </c>
      <c r="F56" s="287">
        <v>1.12318361142055</v>
      </c>
      <c r="G56" s="286">
        <v>30827</v>
      </c>
      <c r="H56" s="288">
        <v>1.11465866358114</v>
      </c>
      <c r="I56" s="288">
        <v>1.05575533408678</v>
      </c>
    </row>
    <row r="57" s="264" customFormat="1" ht="28" customHeight="1" spans="1:9">
      <c r="A57" s="281">
        <v>510</v>
      </c>
      <c r="B57" s="282" t="s">
        <v>580</v>
      </c>
      <c r="C57" s="259">
        <v>842.24</v>
      </c>
      <c r="D57" s="259">
        <v>896</v>
      </c>
      <c r="E57" s="259">
        <v>896</v>
      </c>
      <c r="F57" s="283">
        <v>1.06382978723404</v>
      </c>
      <c r="G57" s="259">
        <v>3500</v>
      </c>
      <c r="H57" s="284">
        <v>3.90625</v>
      </c>
      <c r="I57" s="284">
        <v>3.90625</v>
      </c>
    </row>
    <row r="58" s="194" customFormat="1" ht="28" customHeight="1" spans="1:9">
      <c r="A58" s="208">
        <v>51002</v>
      </c>
      <c r="B58" s="208" t="s">
        <v>581</v>
      </c>
      <c r="C58" s="285">
        <v>0</v>
      </c>
      <c r="D58" s="286">
        <v>0</v>
      </c>
      <c r="E58" s="286">
        <v>0</v>
      </c>
      <c r="F58" s="287"/>
      <c r="G58" s="286">
        <v>0</v>
      </c>
      <c r="H58" s="288"/>
      <c r="I58" s="288"/>
    </row>
    <row r="59" s="194" customFormat="1" ht="28" customHeight="1" spans="1:9">
      <c r="A59" s="208">
        <v>51003</v>
      </c>
      <c r="B59" s="208" t="s">
        <v>582</v>
      </c>
      <c r="C59" s="285">
        <v>0</v>
      </c>
      <c r="D59" s="286">
        <v>0</v>
      </c>
      <c r="E59" s="286">
        <v>0</v>
      </c>
      <c r="F59" s="287"/>
      <c r="G59" s="286">
        <v>0</v>
      </c>
      <c r="H59" s="288"/>
      <c r="I59" s="288"/>
    </row>
    <row r="60" ht="28" customHeight="1" spans="1:9">
      <c r="A60" s="208">
        <v>51004</v>
      </c>
      <c r="B60" s="208" t="s">
        <v>583</v>
      </c>
      <c r="C60" s="285">
        <v>842.24</v>
      </c>
      <c r="D60" s="286">
        <v>896</v>
      </c>
      <c r="E60" s="286">
        <v>896</v>
      </c>
      <c r="F60" s="287">
        <v>1.06382978723404</v>
      </c>
      <c r="G60" s="286">
        <v>3500</v>
      </c>
      <c r="H60" s="288">
        <v>3.90625</v>
      </c>
      <c r="I60" s="288">
        <v>3.90625</v>
      </c>
    </row>
    <row r="61" s="264" customFormat="1" ht="28" customHeight="1" spans="1:9">
      <c r="A61" s="281">
        <v>511</v>
      </c>
      <c r="B61" s="282" t="s">
        <v>584</v>
      </c>
      <c r="C61" s="259">
        <v>3619.22</v>
      </c>
      <c r="D61" s="259">
        <v>3563</v>
      </c>
      <c r="E61" s="259">
        <v>4267</v>
      </c>
      <c r="F61" s="283">
        <v>1.17898331684728</v>
      </c>
      <c r="G61" s="259">
        <v>3691</v>
      </c>
      <c r="H61" s="284">
        <v>1.03592478248667</v>
      </c>
      <c r="I61" s="284">
        <v>0.86501054605109</v>
      </c>
    </row>
    <row r="62" s="194" customFormat="1" ht="28" customHeight="1" spans="1:9">
      <c r="A62" s="208">
        <v>51101</v>
      </c>
      <c r="B62" s="208" t="s">
        <v>585</v>
      </c>
      <c r="C62" s="285">
        <v>3619.22</v>
      </c>
      <c r="D62" s="286">
        <v>3563</v>
      </c>
      <c r="E62" s="286">
        <v>4267</v>
      </c>
      <c r="F62" s="287">
        <v>1.17898331684728</v>
      </c>
      <c r="G62" s="286">
        <v>3691</v>
      </c>
      <c r="H62" s="288">
        <v>1.03592478248667</v>
      </c>
      <c r="I62" s="288">
        <v>0.86501054605109</v>
      </c>
    </row>
    <row r="63" s="194" customFormat="1" ht="28" customHeight="1" spans="1:9">
      <c r="A63" s="208">
        <v>51102</v>
      </c>
      <c r="B63" s="208" t="s">
        <v>586</v>
      </c>
      <c r="C63" s="285">
        <v>0</v>
      </c>
      <c r="D63" s="286">
        <v>0</v>
      </c>
      <c r="E63" s="286">
        <v>0</v>
      </c>
      <c r="F63" s="287"/>
      <c r="G63" s="286">
        <v>0</v>
      </c>
      <c r="H63" s="288"/>
      <c r="I63" s="288"/>
    </row>
    <row r="64" s="194" customFormat="1" ht="28" customHeight="1" spans="1:9">
      <c r="A64" s="208">
        <v>51103</v>
      </c>
      <c r="B64" s="208" t="s">
        <v>587</v>
      </c>
      <c r="C64" s="285">
        <v>0</v>
      </c>
      <c r="D64" s="286">
        <v>0</v>
      </c>
      <c r="E64" s="286">
        <v>0</v>
      </c>
      <c r="F64" s="287"/>
      <c r="G64" s="286">
        <v>0</v>
      </c>
      <c r="H64" s="288"/>
      <c r="I64" s="288"/>
    </row>
    <row r="65" s="194" customFormat="1" ht="28" customHeight="1" spans="1:9">
      <c r="A65" s="208">
        <v>51104</v>
      </c>
      <c r="B65" s="208" t="s">
        <v>588</v>
      </c>
      <c r="C65" s="285">
        <v>0</v>
      </c>
      <c r="D65" s="286">
        <v>0</v>
      </c>
      <c r="E65" s="286">
        <v>0</v>
      </c>
      <c r="F65" s="287"/>
      <c r="G65" s="286">
        <v>0</v>
      </c>
      <c r="H65" s="288"/>
      <c r="I65" s="288"/>
    </row>
    <row r="66" s="264" customFormat="1" ht="28" customHeight="1" spans="1:9">
      <c r="A66" s="281">
        <v>512</v>
      </c>
      <c r="B66" s="282" t="s">
        <v>589</v>
      </c>
      <c r="C66" s="259">
        <v>6235.02</v>
      </c>
      <c r="D66" s="259">
        <v>6633</v>
      </c>
      <c r="E66" s="259">
        <v>6923</v>
      </c>
      <c r="F66" s="283">
        <v>1.11034126594622</v>
      </c>
      <c r="G66" s="259">
        <v>9100</v>
      </c>
      <c r="H66" s="284">
        <v>1.37192823759988</v>
      </c>
      <c r="I66" s="284">
        <v>1.314459049545</v>
      </c>
    </row>
    <row r="67" s="194" customFormat="1" ht="28" customHeight="1" spans="1:9">
      <c r="A67" s="208">
        <v>51201</v>
      </c>
      <c r="B67" s="208" t="s">
        <v>590</v>
      </c>
      <c r="C67" s="285">
        <v>6235.02</v>
      </c>
      <c r="D67" s="286">
        <v>6633</v>
      </c>
      <c r="E67" s="286">
        <v>6923</v>
      </c>
      <c r="F67" s="287">
        <v>1.11034126594622</v>
      </c>
      <c r="G67" s="286">
        <v>8902</v>
      </c>
      <c r="H67" s="288">
        <v>1.34207749133122</v>
      </c>
      <c r="I67" s="288">
        <v>1.28585873176369</v>
      </c>
    </row>
    <row r="68" s="194" customFormat="1" ht="28" customHeight="1" spans="1:9">
      <c r="A68" s="208">
        <v>51202</v>
      </c>
      <c r="B68" s="208" t="s">
        <v>591</v>
      </c>
      <c r="C68" s="285">
        <v>0</v>
      </c>
      <c r="D68" s="286">
        <v>0</v>
      </c>
      <c r="E68" s="286">
        <v>0</v>
      </c>
      <c r="F68" s="287"/>
      <c r="G68" s="286">
        <v>198</v>
      </c>
      <c r="H68" s="288"/>
      <c r="I68" s="288"/>
    </row>
    <row r="69" s="264" customFormat="1" ht="28" customHeight="1" spans="1:9">
      <c r="A69" s="281">
        <v>513</v>
      </c>
      <c r="B69" s="282" t="s">
        <v>507</v>
      </c>
      <c r="C69" s="289">
        <v>0</v>
      </c>
      <c r="D69" s="259">
        <v>0</v>
      </c>
      <c r="E69" s="259">
        <v>0</v>
      </c>
      <c r="F69" s="283"/>
      <c r="G69" s="259">
        <v>0</v>
      </c>
      <c r="H69" s="284"/>
      <c r="I69" s="284"/>
    </row>
    <row r="70" s="194" customFormat="1" ht="28" customHeight="1" spans="1:9">
      <c r="A70" s="208">
        <v>51301</v>
      </c>
      <c r="B70" s="208" t="s">
        <v>592</v>
      </c>
      <c r="C70" s="285">
        <v>0</v>
      </c>
      <c r="D70" s="286">
        <v>0</v>
      </c>
      <c r="E70" s="286">
        <v>0</v>
      </c>
      <c r="F70" s="287"/>
      <c r="G70" s="286">
        <v>0</v>
      </c>
      <c r="H70" s="288"/>
      <c r="I70" s="288"/>
    </row>
    <row r="71" s="194" customFormat="1" ht="28" customHeight="1" spans="1:9">
      <c r="A71" s="208">
        <v>51302</v>
      </c>
      <c r="B71" s="208" t="s">
        <v>593</v>
      </c>
      <c r="C71" s="285">
        <v>0</v>
      </c>
      <c r="D71" s="286">
        <v>0</v>
      </c>
      <c r="E71" s="286">
        <v>0</v>
      </c>
      <c r="F71" s="287"/>
      <c r="G71" s="286">
        <v>0</v>
      </c>
      <c r="H71" s="288"/>
      <c r="I71" s="288"/>
    </row>
    <row r="72" s="194" customFormat="1" ht="28" customHeight="1" spans="1:9">
      <c r="A72" s="208">
        <v>51303</v>
      </c>
      <c r="B72" s="208" t="s">
        <v>594</v>
      </c>
      <c r="C72" s="285">
        <v>0</v>
      </c>
      <c r="D72" s="286">
        <v>0</v>
      </c>
      <c r="E72" s="286">
        <v>0</v>
      </c>
      <c r="F72" s="287"/>
      <c r="G72" s="286">
        <v>0</v>
      </c>
      <c r="H72" s="288"/>
      <c r="I72" s="288"/>
    </row>
    <row r="73" s="194" customFormat="1" ht="28" customHeight="1" spans="1:9">
      <c r="A73" s="208">
        <v>51304</v>
      </c>
      <c r="B73" s="208" t="s">
        <v>595</v>
      </c>
      <c r="C73" s="285">
        <v>0</v>
      </c>
      <c r="D73" s="286">
        <v>0</v>
      </c>
      <c r="E73" s="286">
        <v>0</v>
      </c>
      <c r="F73" s="287"/>
      <c r="G73" s="286">
        <v>0</v>
      </c>
      <c r="H73" s="288"/>
      <c r="I73" s="288"/>
    </row>
    <row r="74" s="194" customFormat="1" ht="28" customHeight="1" spans="1:9">
      <c r="A74" s="208">
        <v>51305</v>
      </c>
      <c r="B74" s="208" t="s">
        <v>596</v>
      </c>
      <c r="C74" s="285">
        <v>0</v>
      </c>
      <c r="D74" s="286">
        <v>0</v>
      </c>
      <c r="E74" s="286">
        <v>0</v>
      </c>
      <c r="F74" s="287"/>
      <c r="G74" s="286">
        <v>0</v>
      </c>
      <c r="H74" s="288"/>
      <c r="I74" s="288"/>
    </row>
    <row r="75" s="194" customFormat="1" ht="28" customHeight="1" spans="1:9">
      <c r="A75" s="208">
        <v>51306</v>
      </c>
      <c r="B75" s="208" t="s">
        <v>597</v>
      </c>
      <c r="C75" s="285">
        <v>0</v>
      </c>
      <c r="D75" s="286">
        <v>0</v>
      </c>
      <c r="E75" s="286">
        <v>0</v>
      </c>
      <c r="F75" s="287"/>
      <c r="G75" s="286">
        <v>0</v>
      </c>
      <c r="H75" s="288"/>
      <c r="I75" s="288"/>
    </row>
    <row r="76" s="264" customFormat="1" ht="28" customHeight="1" spans="1:9">
      <c r="A76" s="281">
        <v>514</v>
      </c>
      <c r="B76" s="282" t="s">
        <v>598</v>
      </c>
      <c r="C76" s="259">
        <v>200</v>
      </c>
      <c r="D76" s="259">
        <v>500</v>
      </c>
      <c r="E76" s="259">
        <v>500</v>
      </c>
      <c r="F76" s="283">
        <v>2.5</v>
      </c>
      <c r="G76" s="259">
        <v>500</v>
      </c>
      <c r="H76" s="284">
        <v>1</v>
      </c>
      <c r="I76" s="284">
        <v>1</v>
      </c>
    </row>
    <row r="77" s="194" customFormat="1" ht="28" customHeight="1" spans="1:9">
      <c r="A77" s="208">
        <v>51401</v>
      </c>
      <c r="B77" s="208" t="s">
        <v>599</v>
      </c>
      <c r="C77" s="285">
        <v>200</v>
      </c>
      <c r="D77" s="286">
        <v>500</v>
      </c>
      <c r="E77" s="286">
        <v>500</v>
      </c>
      <c r="F77" s="287">
        <v>2.5</v>
      </c>
      <c r="G77" s="286">
        <v>500</v>
      </c>
      <c r="H77" s="288">
        <v>1</v>
      </c>
      <c r="I77" s="288">
        <v>1</v>
      </c>
    </row>
    <row r="78" s="194" customFormat="1" ht="28" customHeight="1" spans="1:9">
      <c r="A78" s="208">
        <v>51402</v>
      </c>
      <c r="B78" s="208" t="s">
        <v>600</v>
      </c>
      <c r="C78" s="285">
        <v>0</v>
      </c>
      <c r="D78" s="286">
        <v>0</v>
      </c>
      <c r="E78" s="286">
        <v>0</v>
      </c>
      <c r="F78" s="287"/>
      <c r="G78" s="286">
        <v>0</v>
      </c>
      <c r="H78" s="288"/>
      <c r="I78" s="288"/>
    </row>
    <row r="79" s="264" customFormat="1" ht="28" customHeight="1" spans="1:9">
      <c r="A79" s="281">
        <v>599</v>
      </c>
      <c r="B79" s="282" t="s">
        <v>601</v>
      </c>
      <c r="C79" s="289">
        <v>0</v>
      </c>
      <c r="D79" s="259">
        <v>0</v>
      </c>
      <c r="E79" s="259">
        <v>0</v>
      </c>
      <c r="F79" s="283"/>
      <c r="G79" s="259">
        <v>0</v>
      </c>
      <c r="H79" s="284"/>
      <c r="I79" s="284"/>
    </row>
    <row r="80" s="194" customFormat="1" ht="28" customHeight="1" spans="1:9">
      <c r="A80" s="208">
        <v>59906</v>
      </c>
      <c r="B80" s="208" t="s">
        <v>602</v>
      </c>
      <c r="C80" s="285">
        <v>0</v>
      </c>
      <c r="D80" s="286">
        <v>0</v>
      </c>
      <c r="E80" s="286">
        <v>0</v>
      </c>
      <c r="F80" s="287"/>
      <c r="G80" s="286">
        <v>0</v>
      </c>
      <c r="H80" s="288"/>
      <c r="I80" s="288"/>
    </row>
    <row r="81" s="194" customFormat="1" ht="28" customHeight="1" spans="1:9">
      <c r="A81" s="208">
        <v>59907</v>
      </c>
      <c r="B81" s="208" t="s">
        <v>603</v>
      </c>
      <c r="C81" s="285">
        <v>0</v>
      </c>
      <c r="D81" s="286">
        <v>0</v>
      </c>
      <c r="E81" s="286">
        <v>0</v>
      </c>
      <c r="F81" s="287"/>
      <c r="G81" s="286">
        <v>0</v>
      </c>
      <c r="H81" s="288"/>
      <c r="I81" s="288"/>
    </row>
    <row r="82" s="194" customFormat="1" ht="28" customHeight="1" spans="1:9">
      <c r="A82" s="208">
        <v>59908</v>
      </c>
      <c r="B82" s="208" t="s">
        <v>604</v>
      </c>
      <c r="C82" s="285">
        <v>0</v>
      </c>
      <c r="D82" s="286">
        <v>0</v>
      </c>
      <c r="E82" s="286">
        <v>0</v>
      </c>
      <c r="F82" s="287"/>
      <c r="G82" s="286">
        <v>0</v>
      </c>
      <c r="H82" s="288"/>
      <c r="I82" s="288"/>
    </row>
    <row r="83" s="194" customFormat="1" ht="28" customHeight="1" spans="1:9">
      <c r="A83" s="208">
        <v>59999</v>
      </c>
      <c r="B83" s="208" t="s">
        <v>605</v>
      </c>
      <c r="C83" s="285">
        <v>0</v>
      </c>
      <c r="D83" s="286">
        <v>0</v>
      </c>
      <c r="E83" s="286">
        <v>0</v>
      </c>
      <c r="F83" s="287"/>
      <c r="G83" s="286">
        <v>0</v>
      </c>
      <c r="H83" s="288"/>
      <c r="I83" s="288"/>
    </row>
    <row r="84" s="265" customFormat="1" ht="28" customHeight="1" spans="1:9">
      <c r="A84" s="291"/>
      <c r="B84" s="292" t="s">
        <v>606</v>
      </c>
      <c r="C84" s="259">
        <v>178367</v>
      </c>
      <c r="D84" s="259">
        <v>181936</v>
      </c>
      <c r="E84" s="259">
        <v>187296</v>
      </c>
      <c r="F84" s="283">
        <v>1.05005970835412</v>
      </c>
      <c r="G84" s="259">
        <f>G76+G66+G61+G57+G51+G48+G44+G41+G37+G30+G22+G11+G6</f>
        <v>192916</v>
      </c>
      <c r="H84" s="284">
        <f>G84/D84</f>
        <v>1.06035089262158</v>
      </c>
      <c r="I84" s="284">
        <f>G84/E84</f>
        <v>1.0300059798394</v>
      </c>
    </row>
  </sheetData>
  <mergeCells count="8">
    <mergeCell ref="A2:I2"/>
    <mergeCell ref="H3:I3"/>
    <mergeCell ref="E4:F4"/>
    <mergeCell ref="G4:I4"/>
    <mergeCell ref="A4:A5"/>
    <mergeCell ref="B4:B5"/>
    <mergeCell ref="C4:C5"/>
    <mergeCell ref="D4:D5"/>
  </mergeCells>
  <printOptions horizontalCentered="1"/>
  <pageMargins left="0.590277777777778" right="0.590277777777778" top="0.373611111111111" bottom="0.373611111111111" header="0.172916666666667" footer="0.172916666666667"/>
  <pageSetup paperSize="9" scale="70" fitToHeight="0" orientation="portrait" useFirstPageNumber="1" horizontalDpi="600"/>
  <headerFooter alignWithMargins="0" scaleWithDoc="0">
    <oddFooter>&amp;C&amp;"宋体"&amp;14-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9"/>
  <sheetViews>
    <sheetView workbookViewId="0">
      <selection activeCell="E4" sqref="E4"/>
    </sheetView>
  </sheetViews>
  <sheetFormatPr defaultColWidth="8.88571428571429" defaultRowHeight="12"/>
  <cols>
    <col min="1" max="1" width="94.1428571428571" style="1" customWidth="1"/>
    <col min="2" max="16384" width="8.88571428571429" style="1"/>
  </cols>
  <sheetData>
    <row r="1" ht="35" customHeight="1"/>
    <row r="2" ht="45" customHeight="1" spans="1:1">
      <c r="A2" s="260" t="s">
        <v>607</v>
      </c>
    </row>
    <row r="3" ht="20" customHeight="1" spans="1:1">
      <c r="A3" s="261"/>
    </row>
    <row r="4" ht="409" customHeight="1" spans="1:1">
      <c r="A4" s="262" t="s">
        <v>608</v>
      </c>
    </row>
    <row r="5" spans="1:1">
      <c r="A5" s="263"/>
    </row>
    <row r="6" spans="1:1">
      <c r="A6" s="263"/>
    </row>
    <row r="7" spans="1:1">
      <c r="A7" s="263"/>
    </row>
    <row r="8" spans="1:1">
      <c r="A8" s="263"/>
    </row>
    <row r="9" spans="1:1">
      <c r="A9" s="263"/>
    </row>
    <row r="10" spans="1:1">
      <c r="A10" s="263"/>
    </row>
    <row r="11" spans="1:1">
      <c r="A11" s="263"/>
    </row>
    <row r="12" spans="1:1">
      <c r="A12" s="263"/>
    </row>
    <row r="13" spans="1:1">
      <c r="A13" s="263"/>
    </row>
    <row r="14" spans="1:1">
      <c r="A14" s="263"/>
    </row>
    <row r="15" spans="1:1">
      <c r="A15" s="263"/>
    </row>
    <row r="16" spans="1:1">
      <c r="A16" s="263"/>
    </row>
    <row r="17" spans="1:1">
      <c r="A17" s="263"/>
    </row>
    <row r="18" spans="1:1">
      <c r="A18" s="263"/>
    </row>
    <row r="19" spans="1:1">
      <c r="A19" s="263"/>
    </row>
    <row r="20" spans="1:1">
      <c r="A20" s="263"/>
    </row>
    <row r="21" spans="1:1">
      <c r="A21" s="263"/>
    </row>
    <row r="22" spans="1:1">
      <c r="A22" s="263"/>
    </row>
    <row r="23" spans="1:1">
      <c r="A23" s="263"/>
    </row>
    <row r="24" spans="1:1">
      <c r="A24" s="263"/>
    </row>
    <row r="25" spans="1:1">
      <c r="A25" s="263"/>
    </row>
    <row r="26" spans="1:1">
      <c r="A26" s="263"/>
    </row>
    <row r="27" spans="1:1">
      <c r="A27" s="263"/>
    </row>
    <row r="28" spans="1:1">
      <c r="A28" s="263"/>
    </row>
    <row r="29" spans="1:1">
      <c r="A29" s="263"/>
    </row>
  </sheetData>
  <mergeCells count="1">
    <mergeCell ref="A4:A29"/>
  </mergeCells>
  <pageMargins left="0.786805555555556" right="0.590277777777778" top="0.786805555555556" bottom="0.590277777777778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showGridLines="0" zoomScale="90" zoomScaleNormal="90" zoomScaleSheetLayoutView="60" workbookViewId="0">
      <pane xSplit="1" ySplit="5" topLeftCell="B6" activePane="bottomRight" state="frozenSplit"/>
      <selection/>
      <selection pane="topRight"/>
      <selection pane="bottomLeft"/>
      <selection pane="bottomRight" activeCell="I5" sqref="I5"/>
    </sheetView>
  </sheetViews>
  <sheetFormatPr defaultColWidth="10" defaultRowHeight="13.5" customHeight="1"/>
  <cols>
    <col min="1" max="1" width="11.2666666666667" style="24" customWidth="1"/>
    <col min="2" max="2" width="46.5047619047619" style="248" customWidth="1"/>
    <col min="3" max="3" width="11.2666666666667" style="248" customWidth="1"/>
    <col min="4" max="4" width="10.6380952380952" style="249" customWidth="1"/>
    <col min="5" max="5" width="11.7428571428571" style="249" customWidth="1"/>
    <col min="6" max="6" width="12.2095238095238" style="249" customWidth="1"/>
    <col min="7" max="7" width="10" style="249" customWidth="1"/>
    <col min="8" max="8" width="8.51428571428571" style="249" customWidth="1"/>
    <col min="9" max="9" width="11.6" style="249" customWidth="1"/>
    <col min="10" max="11" width="10.2857142857143" style="25" customWidth="1"/>
    <col min="12" max="16384" width="10.2857142857143" style="1" customWidth="1"/>
  </cols>
  <sheetData>
    <row r="1" ht="18" customHeight="1" spans="1:9">
      <c r="A1" s="228" t="s">
        <v>609</v>
      </c>
      <c r="B1" s="226"/>
      <c r="C1" s="226"/>
      <c r="D1" s="227"/>
      <c r="E1" s="227"/>
      <c r="F1" s="227"/>
      <c r="G1" s="227"/>
      <c r="H1" s="227"/>
      <c r="I1" s="227"/>
    </row>
    <row r="2" ht="37.5" customHeight="1" spans="1:9">
      <c r="A2" s="250" t="s">
        <v>610</v>
      </c>
      <c r="B2" s="251"/>
      <c r="C2" s="251"/>
      <c r="D2" s="252"/>
      <c r="E2" s="252"/>
      <c r="F2" s="252"/>
      <c r="G2" s="252"/>
      <c r="H2" s="252"/>
      <c r="I2" s="252"/>
    </row>
    <row r="3" ht="22.5" customHeight="1" spans="2:9">
      <c r="B3" s="232"/>
      <c r="C3" s="232"/>
      <c r="D3" s="233"/>
      <c r="E3" s="233"/>
      <c r="F3" s="233"/>
      <c r="G3" s="253" t="s">
        <v>611</v>
      </c>
      <c r="H3" s="253"/>
      <c r="I3" s="253"/>
    </row>
    <row r="4" ht="55" customHeight="1" spans="1:9">
      <c r="A4" s="205" t="s">
        <v>3</v>
      </c>
      <c r="B4" s="205" t="s">
        <v>4</v>
      </c>
      <c r="C4" s="207" t="s">
        <v>612</v>
      </c>
      <c r="D4" s="207" t="s">
        <v>613</v>
      </c>
      <c r="E4" s="206" t="s">
        <v>7</v>
      </c>
      <c r="F4" s="206"/>
      <c r="G4" s="206" t="s">
        <v>8</v>
      </c>
      <c r="H4" s="206"/>
      <c r="I4" s="206"/>
    </row>
    <row r="5" ht="55" customHeight="1" spans="1:9">
      <c r="A5" s="205"/>
      <c r="B5" s="205"/>
      <c r="C5" s="206"/>
      <c r="D5" s="206"/>
      <c r="E5" s="206" t="s">
        <v>9</v>
      </c>
      <c r="F5" s="206" t="s">
        <v>10</v>
      </c>
      <c r="G5" s="206" t="s">
        <v>9</v>
      </c>
      <c r="H5" s="206" t="s">
        <v>11</v>
      </c>
      <c r="I5" s="206" t="s">
        <v>10</v>
      </c>
    </row>
    <row r="6" ht="37" customHeight="1" spans="1:9">
      <c r="A6" s="239" t="s">
        <v>614</v>
      </c>
      <c r="B6" s="214" t="s">
        <v>615</v>
      </c>
      <c r="C6" s="214"/>
      <c r="D6" s="211">
        <v>0</v>
      </c>
      <c r="E6" s="240">
        <v>0</v>
      </c>
      <c r="F6" s="240"/>
      <c r="G6" s="211">
        <v>0</v>
      </c>
      <c r="H6" s="213"/>
      <c r="I6" s="213"/>
    </row>
    <row r="7" ht="37" customHeight="1" spans="1:9">
      <c r="A7" s="239" t="s">
        <v>616</v>
      </c>
      <c r="B7" s="214" t="s">
        <v>617</v>
      </c>
      <c r="C7" s="214"/>
      <c r="D7" s="211">
        <v>0</v>
      </c>
      <c r="E7" s="240">
        <v>0</v>
      </c>
      <c r="F7" s="240"/>
      <c r="G7" s="211">
        <v>0</v>
      </c>
      <c r="H7" s="213"/>
      <c r="I7" s="213"/>
    </row>
    <row r="8" ht="37" customHeight="1" spans="1:9">
      <c r="A8" s="239" t="s">
        <v>618</v>
      </c>
      <c r="B8" s="214" t="s">
        <v>619</v>
      </c>
      <c r="C8" s="214"/>
      <c r="D8" s="211">
        <v>0</v>
      </c>
      <c r="E8" s="240">
        <v>0</v>
      </c>
      <c r="F8" s="240"/>
      <c r="G8" s="211">
        <v>0</v>
      </c>
      <c r="H8" s="213"/>
      <c r="I8" s="213"/>
    </row>
    <row r="9" ht="37" customHeight="1" spans="1:9">
      <c r="A9" s="239" t="s">
        <v>620</v>
      </c>
      <c r="B9" s="214" t="s">
        <v>621</v>
      </c>
      <c r="C9" s="214"/>
      <c r="D9" s="211">
        <v>0</v>
      </c>
      <c r="E9" s="240">
        <v>0</v>
      </c>
      <c r="F9" s="240"/>
      <c r="G9" s="211">
        <v>0</v>
      </c>
      <c r="H9" s="213"/>
      <c r="I9" s="213"/>
    </row>
    <row r="10" ht="37" customHeight="1" spans="1:9">
      <c r="A10" s="239" t="s">
        <v>622</v>
      </c>
      <c r="B10" s="214" t="s">
        <v>623</v>
      </c>
      <c r="C10" s="214"/>
      <c r="D10" s="211">
        <v>0</v>
      </c>
      <c r="E10" s="240">
        <v>0</v>
      </c>
      <c r="F10" s="240"/>
      <c r="G10" s="211">
        <v>0</v>
      </c>
      <c r="H10" s="213"/>
      <c r="I10" s="213"/>
    </row>
    <row r="11" ht="37" customHeight="1" spans="1:9">
      <c r="A11" s="239" t="s">
        <v>624</v>
      </c>
      <c r="B11" s="214" t="s">
        <v>625</v>
      </c>
      <c r="C11" s="214"/>
      <c r="D11" s="211">
        <v>0</v>
      </c>
      <c r="E11" s="240">
        <v>0</v>
      </c>
      <c r="F11" s="240"/>
      <c r="G11" s="211">
        <v>0</v>
      </c>
      <c r="H11" s="213"/>
      <c r="I11" s="213"/>
    </row>
    <row r="12" ht="37" customHeight="1" spans="1:9">
      <c r="A12" s="239" t="s">
        <v>626</v>
      </c>
      <c r="B12" s="214" t="s">
        <v>627</v>
      </c>
      <c r="C12" s="211">
        <v>18339</v>
      </c>
      <c r="D12" s="211">
        <v>14012</v>
      </c>
      <c r="E12" s="240">
        <v>20745</v>
      </c>
      <c r="F12" s="240"/>
      <c r="G12" s="211">
        <v>12700</v>
      </c>
      <c r="H12" s="213">
        <v>0.906365972023979</v>
      </c>
      <c r="I12" s="213">
        <v>0.612195709809593</v>
      </c>
    </row>
    <row r="13" ht="37" customHeight="1" spans="1:9">
      <c r="A13" s="239" t="s">
        <v>628</v>
      </c>
      <c r="B13" s="214" t="s">
        <v>629</v>
      </c>
      <c r="C13" s="254">
        <v>17112</v>
      </c>
      <c r="D13" s="211">
        <v>12605</v>
      </c>
      <c r="E13" s="240">
        <v>18982</v>
      </c>
      <c r="F13" s="240"/>
      <c r="G13" s="211">
        <v>12000</v>
      </c>
      <c r="H13" s="213">
        <v>0.952003173343911</v>
      </c>
      <c r="I13" s="213">
        <v>0.63217785270256</v>
      </c>
    </row>
    <row r="14" ht="37" customHeight="1" spans="1:9">
      <c r="A14" s="239" t="s">
        <v>630</v>
      </c>
      <c r="B14" s="214" t="s">
        <v>631</v>
      </c>
      <c r="C14" s="254">
        <v>675</v>
      </c>
      <c r="D14" s="211">
        <v>879</v>
      </c>
      <c r="E14" s="240">
        <v>1377</v>
      </c>
      <c r="F14" s="240"/>
      <c r="G14" s="211">
        <v>500</v>
      </c>
      <c r="H14" s="213">
        <v>0.568828213879408</v>
      </c>
      <c r="I14" s="213">
        <v>0.363108206245461</v>
      </c>
    </row>
    <row r="15" ht="37" customHeight="1" spans="1:9">
      <c r="A15" s="239" t="s">
        <v>632</v>
      </c>
      <c r="B15" s="214" t="s">
        <v>633</v>
      </c>
      <c r="C15" s="254">
        <v>552</v>
      </c>
      <c r="D15" s="211">
        <v>528</v>
      </c>
      <c r="E15" s="240">
        <v>384</v>
      </c>
      <c r="F15" s="240"/>
      <c r="G15" s="211">
        <v>200</v>
      </c>
      <c r="H15" s="213">
        <v>0.378787878787879</v>
      </c>
      <c r="I15" s="213">
        <v>0.520833333333333</v>
      </c>
    </row>
    <row r="16" ht="37" customHeight="1" spans="1:9">
      <c r="A16" s="239" t="s">
        <v>634</v>
      </c>
      <c r="B16" s="214" t="s">
        <v>635</v>
      </c>
      <c r="C16" s="214"/>
      <c r="D16" s="211">
        <v>0</v>
      </c>
      <c r="E16" s="240">
        <v>0</v>
      </c>
      <c r="F16" s="240"/>
      <c r="G16" s="211">
        <v>0</v>
      </c>
      <c r="H16" s="213"/>
      <c r="I16" s="213"/>
    </row>
    <row r="17" ht="37" customHeight="1" spans="1:9">
      <c r="A17" s="239" t="s">
        <v>636</v>
      </c>
      <c r="B17" s="214" t="s">
        <v>637</v>
      </c>
      <c r="C17" s="214"/>
      <c r="D17" s="211">
        <v>0</v>
      </c>
      <c r="E17" s="240">
        <v>2</v>
      </c>
      <c r="F17" s="240"/>
      <c r="G17" s="211">
        <v>0</v>
      </c>
      <c r="H17" s="213"/>
      <c r="I17" s="213">
        <v>0</v>
      </c>
    </row>
    <row r="18" ht="37" customHeight="1" spans="1:9">
      <c r="A18" s="255" t="s">
        <v>638</v>
      </c>
      <c r="B18" s="256" t="s">
        <v>639</v>
      </c>
      <c r="C18" s="256"/>
      <c r="D18" s="211">
        <v>0</v>
      </c>
      <c r="E18" s="240">
        <v>0</v>
      </c>
      <c r="F18" s="240"/>
      <c r="G18" s="211">
        <v>0</v>
      </c>
      <c r="H18" s="213"/>
      <c r="I18" s="213"/>
    </row>
    <row r="19" ht="37" customHeight="1" spans="1:9">
      <c r="A19" s="255" t="s">
        <v>640</v>
      </c>
      <c r="B19" s="256" t="s">
        <v>641</v>
      </c>
      <c r="C19" s="256"/>
      <c r="D19" s="211">
        <v>0</v>
      </c>
      <c r="E19" s="240">
        <v>0</v>
      </c>
      <c r="F19" s="240"/>
      <c r="G19" s="211">
        <v>0</v>
      </c>
      <c r="H19" s="213"/>
      <c r="I19" s="213"/>
    </row>
    <row r="20" ht="37" customHeight="1" spans="1:9">
      <c r="A20" s="255" t="s">
        <v>642</v>
      </c>
      <c r="B20" s="256" t="s">
        <v>643</v>
      </c>
      <c r="C20" s="256"/>
      <c r="D20" s="211">
        <v>0</v>
      </c>
      <c r="E20" s="240">
        <v>0</v>
      </c>
      <c r="F20" s="240"/>
      <c r="G20" s="211">
        <v>0</v>
      </c>
      <c r="H20" s="213"/>
      <c r="I20" s="213"/>
    </row>
    <row r="21" ht="37" customHeight="1" spans="1:9">
      <c r="A21" s="255" t="s">
        <v>644</v>
      </c>
      <c r="B21" s="256" t="s">
        <v>645</v>
      </c>
      <c r="C21" s="256"/>
      <c r="D21" s="211">
        <v>0</v>
      </c>
      <c r="E21" s="240">
        <v>0</v>
      </c>
      <c r="F21" s="240"/>
      <c r="G21" s="211">
        <v>0</v>
      </c>
      <c r="H21" s="213"/>
      <c r="I21" s="213"/>
    </row>
    <row r="22" ht="37" customHeight="1" spans="1:9">
      <c r="A22" s="255" t="s">
        <v>646</v>
      </c>
      <c r="B22" s="256" t="s">
        <v>647</v>
      </c>
      <c r="C22" s="256"/>
      <c r="D22" s="211">
        <v>0</v>
      </c>
      <c r="E22" s="240">
        <v>0</v>
      </c>
      <c r="F22" s="240"/>
      <c r="G22" s="211">
        <v>0</v>
      </c>
      <c r="H22" s="213"/>
      <c r="I22" s="213"/>
    </row>
    <row r="23" ht="37" customHeight="1" spans="1:9">
      <c r="A23" s="255" t="s">
        <v>648</v>
      </c>
      <c r="B23" s="256" t="s">
        <v>649</v>
      </c>
      <c r="C23" s="256"/>
      <c r="D23" s="211">
        <v>0</v>
      </c>
      <c r="E23" s="240">
        <v>0</v>
      </c>
      <c r="F23" s="240"/>
      <c r="G23" s="211">
        <v>0</v>
      </c>
      <c r="H23" s="213"/>
      <c r="I23" s="213"/>
    </row>
    <row r="24" ht="37" customHeight="1" spans="1:9">
      <c r="A24" s="255" t="s">
        <v>650</v>
      </c>
      <c r="B24" s="256" t="s">
        <v>651</v>
      </c>
      <c r="C24" s="256"/>
      <c r="D24" s="211">
        <v>0</v>
      </c>
      <c r="E24" s="240">
        <v>0</v>
      </c>
      <c r="F24" s="240"/>
      <c r="G24" s="211">
        <v>0</v>
      </c>
      <c r="H24" s="213"/>
      <c r="I24" s="213"/>
    </row>
    <row r="25" ht="37" customHeight="1" spans="1:9">
      <c r="A25" s="239" t="s">
        <v>652</v>
      </c>
      <c r="B25" s="214" t="s">
        <v>653</v>
      </c>
      <c r="C25" s="214"/>
      <c r="D25" s="211">
        <v>0</v>
      </c>
      <c r="E25" s="240">
        <v>0</v>
      </c>
      <c r="F25" s="240"/>
      <c r="G25" s="211">
        <v>0</v>
      </c>
      <c r="H25" s="213"/>
      <c r="I25" s="213"/>
    </row>
    <row r="26" ht="37" customHeight="1" spans="1:9">
      <c r="A26" s="239" t="s">
        <v>654</v>
      </c>
      <c r="B26" s="214" t="s">
        <v>655</v>
      </c>
      <c r="C26" s="214"/>
      <c r="D26" s="211">
        <v>0</v>
      </c>
      <c r="E26" s="240">
        <v>151</v>
      </c>
      <c r="F26" s="240"/>
      <c r="G26" s="211">
        <v>165</v>
      </c>
      <c r="H26" s="213"/>
      <c r="I26" s="213">
        <v>1.09271523178808</v>
      </c>
    </row>
    <row r="27" ht="37" customHeight="1" spans="1:9">
      <c r="A27" s="239" t="s">
        <v>656</v>
      </c>
      <c r="B27" s="214" t="s">
        <v>657</v>
      </c>
      <c r="C27" s="214"/>
      <c r="D27" s="211">
        <v>0</v>
      </c>
      <c r="E27" s="240">
        <v>0</v>
      </c>
      <c r="F27" s="240"/>
      <c r="G27" s="211">
        <v>0</v>
      </c>
      <c r="H27" s="213"/>
      <c r="I27" s="213"/>
    </row>
    <row r="28" ht="37" customHeight="1" spans="1:9">
      <c r="A28" s="239">
        <v>103018003</v>
      </c>
      <c r="B28" s="214" t="s">
        <v>658</v>
      </c>
      <c r="C28" s="214"/>
      <c r="D28" s="211">
        <v>0</v>
      </c>
      <c r="E28" s="240">
        <v>0</v>
      </c>
      <c r="F28" s="240"/>
      <c r="G28" s="211">
        <v>0</v>
      </c>
      <c r="H28" s="213"/>
      <c r="I28" s="213"/>
    </row>
    <row r="29" ht="37" customHeight="1" spans="1:9">
      <c r="A29" s="239">
        <v>103018004</v>
      </c>
      <c r="B29" s="214" t="s">
        <v>659</v>
      </c>
      <c r="C29" s="214"/>
      <c r="D29" s="211">
        <v>0</v>
      </c>
      <c r="E29" s="240">
        <v>0</v>
      </c>
      <c r="F29" s="240"/>
      <c r="G29" s="211">
        <v>0</v>
      </c>
      <c r="H29" s="213"/>
      <c r="I29" s="213"/>
    </row>
    <row r="30" ht="37" customHeight="1" spans="1:9">
      <c r="A30" s="239">
        <v>103018005</v>
      </c>
      <c r="B30" s="214" t="s">
        <v>660</v>
      </c>
      <c r="C30" s="214"/>
      <c r="D30" s="211">
        <v>0</v>
      </c>
      <c r="E30" s="240">
        <v>0</v>
      </c>
      <c r="F30" s="240"/>
      <c r="G30" s="211">
        <v>0</v>
      </c>
      <c r="H30" s="213"/>
      <c r="I30" s="213"/>
    </row>
    <row r="31" ht="37" customHeight="1" spans="1:9">
      <c r="A31" s="239">
        <v>103018006</v>
      </c>
      <c r="B31" s="214" t="s">
        <v>661</v>
      </c>
      <c r="C31" s="214"/>
      <c r="D31" s="211">
        <v>0</v>
      </c>
      <c r="E31" s="240">
        <v>0</v>
      </c>
      <c r="F31" s="240"/>
      <c r="G31" s="211">
        <v>0</v>
      </c>
      <c r="H31" s="213"/>
      <c r="I31" s="213"/>
    </row>
    <row r="32" ht="37" customHeight="1" spans="1:9">
      <c r="A32" s="239">
        <v>103018007</v>
      </c>
      <c r="B32" s="214" t="s">
        <v>662</v>
      </c>
      <c r="C32" s="214"/>
      <c r="D32" s="211">
        <v>0</v>
      </c>
      <c r="E32" s="240">
        <v>0</v>
      </c>
      <c r="F32" s="240"/>
      <c r="G32" s="211">
        <v>0</v>
      </c>
      <c r="H32" s="213"/>
      <c r="I32" s="213"/>
    </row>
    <row r="33" ht="37" customHeight="1" spans="1:9">
      <c r="A33" s="239" t="s">
        <v>663</v>
      </c>
      <c r="B33" s="214" t="s">
        <v>664</v>
      </c>
      <c r="C33" s="214"/>
      <c r="D33" s="211">
        <v>0</v>
      </c>
      <c r="E33" s="240">
        <v>0</v>
      </c>
      <c r="F33" s="240"/>
      <c r="G33" s="211">
        <v>0</v>
      </c>
      <c r="H33" s="213"/>
      <c r="I33" s="213"/>
    </row>
    <row r="34" ht="37" customHeight="1" spans="1:9">
      <c r="A34" s="239" t="s">
        <v>665</v>
      </c>
      <c r="B34" s="214" t="s">
        <v>666</v>
      </c>
      <c r="C34" s="214"/>
      <c r="D34" s="211">
        <v>0</v>
      </c>
      <c r="E34" s="240">
        <v>0</v>
      </c>
      <c r="F34" s="240"/>
      <c r="G34" s="211">
        <v>0</v>
      </c>
      <c r="H34" s="213"/>
      <c r="I34" s="213"/>
    </row>
    <row r="35" s="76" customFormat="1" ht="37" customHeight="1" spans="1:11">
      <c r="A35" s="244"/>
      <c r="B35" s="244" t="s">
        <v>667</v>
      </c>
      <c r="C35" s="219">
        <v>18339</v>
      </c>
      <c r="D35" s="219">
        <v>14012</v>
      </c>
      <c r="E35" s="237">
        <v>20896</v>
      </c>
      <c r="F35" s="237"/>
      <c r="G35" s="219">
        <v>12865</v>
      </c>
      <c r="H35" s="221">
        <v>0.918141592920354</v>
      </c>
      <c r="I35" s="221">
        <v>0.615668070444104</v>
      </c>
      <c r="J35" s="23"/>
      <c r="K35" s="23"/>
    </row>
    <row r="36" ht="37" customHeight="1" spans="1:9">
      <c r="A36" s="246">
        <v>10504</v>
      </c>
      <c r="B36" s="247" t="s">
        <v>668</v>
      </c>
      <c r="C36" s="247"/>
      <c r="D36" s="211">
        <v>0</v>
      </c>
      <c r="E36" s="211">
        <v>0</v>
      </c>
      <c r="F36" s="211"/>
      <c r="G36" s="240">
        <v>0</v>
      </c>
      <c r="H36" s="213"/>
      <c r="I36" s="213"/>
    </row>
    <row r="37" ht="37" customHeight="1" spans="1:9">
      <c r="A37" s="239">
        <v>110</v>
      </c>
      <c r="B37" s="214" t="s">
        <v>65</v>
      </c>
      <c r="C37" s="211">
        <v>2487</v>
      </c>
      <c r="D37" s="211">
        <v>5887</v>
      </c>
      <c r="E37" s="211">
        <v>31561</v>
      </c>
      <c r="F37" s="211"/>
      <c r="G37" s="211">
        <v>6264</v>
      </c>
      <c r="H37" s="213">
        <v>1.064039408867</v>
      </c>
      <c r="I37" s="213">
        <v>0.198472798707265</v>
      </c>
    </row>
    <row r="38" ht="37" customHeight="1" spans="1:9">
      <c r="A38" s="239">
        <v>11004</v>
      </c>
      <c r="B38" s="214" t="s">
        <v>669</v>
      </c>
      <c r="C38" s="211">
        <v>1733</v>
      </c>
      <c r="D38" s="211">
        <v>1702</v>
      </c>
      <c r="E38" s="211">
        <v>10965</v>
      </c>
      <c r="F38" s="211"/>
      <c r="G38" s="211">
        <v>1881</v>
      </c>
      <c r="H38" s="213">
        <v>1.10517038777908</v>
      </c>
      <c r="I38" s="213">
        <v>0.171545827633379</v>
      </c>
    </row>
    <row r="39" ht="37" customHeight="1" spans="1:9">
      <c r="A39" s="239">
        <v>1100401</v>
      </c>
      <c r="B39" s="214" t="s">
        <v>670</v>
      </c>
      <c r="C39" s="257">
        <v>1733</v>
      </c>
      <c r="D39" s="211">
        <v>1702</v>
      </c>
      <c r="E39" s="211">
        <v>1348</v>
      </c>
      <c r="F39" s="211"/>
      <c r="G39" s="211">
        <v>1881</v>
      </c>
      <c r="H39" s="213">
        <v>1.10517038777908</v>
      </c>
      <c r="I39" s="213">
        <v>1.39540059347181</v>
      </c>
    </row>
    <row r="40" ht="37" customHeight="1" spans="1:9">
      <c r="A40" s="214">
        <v>1100403</v>
      </c>
      <c r="B40" s="214" t="s">
        <v>671</v>
      </c>
      <c r="C40" s="257">
        <v>0</v>
      </c>
      <c r="D40" s="211">
        <v>0</v>
      </c>
      <c r="E40" s="211">
        <v>9617</v>
      </c>
      <c r="F40" s="211"/>
      <c r="G40" s="240">
        <v>0</v>
      </c>
      <c r="H40" s="213"/>
      <c r="I40" s="213">
        <v>0</v>
      </c>
    </row>
    <row r="41" ht="37" customHeight="1" spans="1:9">
      <c r="A41" s="214" t="s">
        <v>672</v>
      </c>
      <c r="B41" s="214" t="s">
        <v>673</v>
      </c>
      <c r="C41" s="258"/>
      <c r="D41" s="211">
        <v>0</v>
      </c>
      <c r="E41" s="211">
        <v>0</v>
      </c>
      <c r="F41" s="211"/>
      <c r="G41" s="211">
        <v>0</v>
      </c>
      <c r="H41" s="213"/>
      <c r="I41" s="213"/>
    </row>
    <row r="42" ht="37" customHeight="1" spans="1:9">
      <c r="A42" s="214" t="s">
        <v>674</v>
      </c>
      <c r="B42" s="214" t="s">
        <v>675</v>
      </c>
      <c r="C42" s="214"/>
      <c r="D42" s="211">
        <v>0</v>
      </c>
      <c r="E42" s="211">
        <v>0</v>
      </c>
      <c r="F42" s="211"/>
      <c r="G42" s="211">
        <v>0</v>
      </c>
      <c r="H42" s="213"/>
      <c r="I42" s="213"/>
    </row>
    <row r="43" ht="37" customHeight="1" spans="1:9">
      <c r="A43" s="214" t="s">
        <v>676</v>
      </c>
      <c r="B43" s="214" t="s">
        <v>677</v>
      </c>
      <c r="C43" s="214"/>
      <c r="D43" s="211">
        <v>0</v>
      </c>
      <c r="E43" s="211">
        <v>0</v>
      </c>
      <c r="F43" s="211"/>
      <c r="G43" s="211">
        <v>0</v>
      </c>
      <c r="H43" s="213"/>
      <c r="I43" s="213"/>
    </row>
    <row r="44" ht="37" customHeight="1" spans="1:9">
      <c r="A44" s="214" t="s">
        <v>678</v>
      </c>
      <c r="B44" s="214" t="s">
        <v>679</v>
      </c>
      <c r="C44" s="214"/>
      <c r="D44" s="211">
        <v>0</v>
      </c>
      <c r="E44" s="211">
        <v>0</v>
      </c>
      <c r="F44" s="211"/>
      <c r="G44" s="211">
        <v>0</v>
      </c>
      <c r="H44" s="213"/>
      <c r="I44" s="213"/>
    </row>
    <row r="45" ht="37" customHeight="1" spans="1:9">
      <c r="A45" s="214" t="s">
        <v>680</v>
      </c>
      <c r="B45" s="214" t="s">
        <v>681</v>
      </c>
      <c r="C45" s="214"/>
      <c r="D45" s="211">
        <v>0</v>
      </c>
      <c r="E45" s="211">
        <v>0</v>
      </c>
      <c r="F45" s="211"/>
      <c r="G45" s="211">
        <v>0</v>
      </c>
      <c r="H45" s="213"/>
      <c r="I45" s="213"/>
    </row>
    <row r="46" ht="37" customHeight="1" spans="1:9">
      <c r="A46" s="214" t="s">
        <v>682</v>
      </c>
      <c r="B46" s="214" t="s">
        <v>683</v>
      </c>
      <c r="C46" s="214"/>
      <c r="D46" s="211">
        <v>0</v>
      </c>
      <c r="E46" s="211">
        <v>0</v>
      </c>
      <c r="F46" s="211"/>
      <c r="G46" s="211">
        <v>0</v>
      </c>
      <c r="H46" s="213"/>
      <c r="I46" s="213"/>
    </row>
    <row r="47" ht="37" customHeight="1" spans="1:9">
      <c r="A47" s="214" t="s">
        <v>684</v>
      </c>
      <c r="B47" s="214" t="s">
        <v>685</v>
      </c>
      <c r="C47" s="214"/>
      <c r="D47" s="211">
        <v>0</v>
      </c>
      <c r="E47" s="211">
        <v>0</v>
      </c>
      <c r="F47" s="211"/>
      <c r="G47" s="211">
        <v>0</v>
      </c>
      <c r="H47" s="213"/>
      <c r="I47" s="213"/>
    </row>
    <row r="48" ht="37" customHeight="1" spans="1:9">
      <c r="A48" s="214" t="s">
        <v>686</v>
      </c>
      <c r="B48" s="214" t="s">
        <v>687</v>
      </c>
      <c r="C48" s="214"/>
      <c r="D48" s="211">
        <v>0</v>
      </c>
      <c r="E48" s="211">
        <v>0</v>
      </c>
      <c r="F48" s="211"/>
      <c r="G48" s="211">
        <v>0</v>
      </c>
      <c r="H48" s="213"/>
      <c r="I48" s="213"/>
    </row>
    <row r="49" ht="37" customHeight="1" spans="1:9">
      <c r="A49" s="214" t="s">
        <v>688</v>
      </c>
      <c r="B49" s="214" t="s">
        <v>689</v>
      </c>
      <c r="C49" s="214"/>
      <c r="D49" s="211">
        <v>0</v>
      </c>
      <c r="E49" s="211">
        <v>0</v>
      </c>
      <c r="F49" s="211"/>
      <c r="G49" s="211">
        <v>0</v>
      </c>
      <c r="H49" s="213"/>
      <c r="I49" s="213"/>
    </row>
    <row r="50" ht="37" customHeight="1" spans="1:9">
      <c r="A50" s="208" t="s">
        <v>72</v>
      </c>
      <c r="B50" s="214" t="s">
        <v>690</v>
      </c>
      <c r="C50" s="214"/>
      <c r="D50" s="211">
        <v>0</v>
      </c>
      <c r="E50" s="211">
        <v>0</v>
      </c>
      <c r="F50" s="211"/>
      <c r="G50" s="211">
        <v>0</v>
      </c>
      <c r="H50" s="213"/>
      <c r="I50" s="213"/>
    </row>
    <row r="51" ht="37" customHeight="1" spans="1:9">
      <c r="A51" s="214" t="s">
        <v>691</v>
      </c>
      <c r="B51" s="214" t="s">
        <v>692</v>
      </c>
      <c r="C51" s="214"/>
      <c r="D51" s="211">
        <v>0</v>
      </c>
      <c r="E51" s="211">
        <v>0</v>
      </c>
      <c r="F51" s="211"/>
      <c r="G51" s="211">
        <v>0</v>
      </c>
      <c r="H51" s="213"/>
      <c r="I51" s="213"/>
    </row>
    <row r="52" ht="37" customHeight="1" spans="1:9">
      <c r="A52" s="239">
        <v>11008</v>
      </c>
      <c r="B52" s="214" t="s">
        <v>693</v>
      </c>
      <c r="C52" s="257">
        <v>754</v>
      </c>
      <c r="D52" s="211">
        <v>2985</v>
      </c>
      <c r="E52" s="211">
        <v>1396</v>
      </c>
      <c r="F52" s="211"/>
      <c r="G52" s="211">
        <v>4383</v>
      </c>
      <c r="H52" s="213">
        <v>1.46834170854271</v>
      </c>
      <c r="I52" s="213">
        <v>3.13968481375358</v>
      </c>
    </row>
    <row r="53" ht="37" customHeight="1" spans="1:9">
      <c r="A53" s="239">
        <v>11009</v>
      </c>
      <c r="B53" s="214" t="s">
        <v>694</v>
      </c>
      <c r="C53" s="214"/>
      <c r="D53" s="211">
        <v>0</v>
      </c>
      <c r="E53" s="211">
        <v>0</v>
      </c>
      <c r="F53" s="211"/>
      <c r="G53" s="211">
        <v>0</v>
      </c>
      <c r="H53" s="213"/>
      <c r="I53" s="213"/>
    </row>
    <row r="54" ht="37" customHeight="1" spans="1:9">
      <c r="A54" s="239">
        <v>1100902</v>
      </c>
      <c r="B54" s="214" t="s">
        <v>695</v>
      </c>
      <c r="C54" s="214"/>
      <c r="D54" s="211">
        <v>0</v>
      </c>
      <c r="E54" s="211">
        <v>0</v>
      </c>
      <c r="F54" s="211"/>
      <c r="G54" s="211">
        <v>0</v>
      </c>
      <c r="H54" s="213"/>
      <c r="I54" s="213"/>
    </row>
    <row r="55" ht="37" customHeight="1" spans="1:9">
      <c r="A55" s="239">
        <v>11011</v>
      </c>
      <c r="B55" s="214" t="s">
        <v>696</v>
      </c>
      <c r="C55" s="214"/>
      <c r="D55" s="211">
        <v>1200</v>
      </c>
      <c r="E55" s="211">
        <v>19200</v>
      </c>
      <c r="F55" s="211"/>
      <c r="G55" s="240"/>
      <c r="H55" s="213">
        <v>0</v>
      </c>
      <c r="I55" s="213">
        <v>0</v>
      </c>
    </row>
    <row r="56" s="76" customFormat="1" ht="37" customHeight="1" spans="1:11">
      <c r="A56" s="244"/>
      <c r="B56" s="244" t="s">
        <v>697</v>
      </c>
      <c r="C56" s="259">
        <v>20826</v>
      </c>
      <c r="D56" s="259">
        <v>19899</v>
      </c>
      <c r="E56" s="259">
        <v>52457</v>
      </c>
      <c r="F56" s="259"/>
      <c r="G56" s="259">
        <v>19129</v>
      </c>
      <c r="H56" s="221">
        <v>0.96130458817026</v>
      </c>
      <c r="I56" s="221">
        <v>0.364660579141011</v>
      </c>
      <c r="J56" s="23"/>
      <c r="K56" s="23"/>
    </row>
  </sheetData>
  <mergeCells count="8">
    <mergeCell ref="A2:I2"/>
    <mergeCell ref="G3:I3"/>
    <mergeCell ref="E4:F4"/>
    <mergeCell ref="G4:I4"/>
    <mergeCell ref="A4:A5"/>
    <mergeCell ref="B4:B5"/>
    <mergeCell ref="C4:C5"/>
    <mergeCell ref="D4:D5"/>
  </mergeCells>
  <conditionalFormatting sqref="C13:C15">
    <cfRule type="expression" dxfId="0" priority="1" stopIfTrue="1">
      <formula>"len($A:$A)=3"</formula>
    </cfRule>
  </conditionalFormatting>
  <printOptions horizontalCentered="1"/>
  <pageMargins left="0.590277777777778" right="0.275" top="0.373611111111111" bottom="0.373611111111111" header="0.172916666666667" footer="0.172916666666667"/>
  <pageSetup paperSize="9" scale="75" fitToHeight="0" orientation="portrait" useFirstPageNumber="1" horizontalDpi="600"/>
  <headerFooter alignWithMargins="0" scaleWithDoc="0">
    <oddFooter>&amp;C&amp;"宋体"&amp;14-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97"/>
  <sheetViews>
    <sheetView showGridLines="0" zoomScale="90" zoomScaleNormal="90" zoomScaleSheetLayoutView="60" workbookViewId="0">
      <pane xSplit="1" ySplit="5" topLeftCell="B69" activePane="bottomRight" state="frozenSplit"/>
      <selection/>
      <selection pane="topRight"/>
      <selection pane="bottomLeft"/>
      <selection pane="bottomRight" activeCell="K93" sqref="K93"/>
    </sheetView>
  </sheetViews>
  <sheetFormatPr defaultColWidth="10" defaultRowHeight="13.5" customHeight="1"/>
  <cols>
    <col min="1" max="1" width="12.0571428571429" style="24" customWidth="1"/>
    <col min="2" max="2" width="49" style="226" customWidth="1"/>
    <col min="3" max="3" width="9.13333333333333" style="226" customWidth="1"/>
    <col min="4" max="4" width="10.3142857142857" style="227" customWidth="1"/>
    <col min="5" max="5" width="11.8380952380952" style="227" customWidth="1"/>
    <col min="6" max="6" width="11.1047619047619" style="227" customWidth="1"/>
    <col min="7" max="7" width="9.67619047619048" style="227" customWidth="1"/>
    <col min="8" max="8" width="10.9809523809524" style="227" customWidth="1"/>
    <col min="9" max="9" width="11.5904761904762" style="227" customWidth="1"/>
    <col min="10" max="16384" width="10.2857142857143" style="25" customWidth="1"/>
  </cols>
  <sheetData>
    <row r="1" ht="21.75" customHeight="1" spans="1:1">
      <c r="A1" s="228" t="s">
        <v>698</v>
      </c>
    </row>
    <row r="2" ht="39.75" customHeight="1" spans="1:9">
      <c r="A2" s="229" t="s">
        <v>699</v>
      </c>
      <c r="B2" s="230"/>
      <c r="C2" s="230"/>
      <c r="D2" s="231"/>
      <c r="E2" s="231"/>
      <c r="F2" s="231"/>
      <c r="G2" s="231"/>
      <c r="H2" s="231"/>
      <c r="I2" s="231"/>
    </row>
    <row r="3" ht="22.5" customHeight="1" spans="2:9">
      <c r="B3" s="232"/>
      <c r="C3" s="232"/>
      <c r="D3" s="233"/>
      <c r="E3" s="233"/>
      <c r="F3" s="233"/>
      <c r="G3" s="234" t="s">
        <v>611</v>
      </c>
      <c r="H3" s="234"/>
      <c r="I3" s="234"/>
    </row>
    <row r="4" ht="41" customHeight="1" spans="1:9">
      <c r="A4" s="205" t="s">
        <v>3</v>
      </c>
      <c r="B4" s="205" t="s">
        <v>4</v>
      </c>
      <c r="C4" s="207" t="s">
        <v>700</v>
      </c>
      <c r="D4" s="207" t="s">
        <v>701</v>
      </c>
      <c r="E4" s="206" t="s">
        <v>7</v>
      </c>
      <c r="F4" s="206"/>
      <c r="G4" s="206" t="s">
        <v>8</v>
      </c>
      <c r="H4" s="206"/>
      <c r="I4" s="206"/>
    </row>
    <row r="5" ht="41" customHeight="1" spans="1:9">
      <c r="A5" s="205"/>
      <c r="B5" s="205"/>
      <c r="C5" s="206"/>
      <c r="D5" s="206"/>
      <c r="E5" s="206" t="s">
        <v>9</v>
      </c>
      <c r="F5" s="206" t="s">
        <v>10</v>
      </c>
      <c r="G5" s="206" t="s">
        <v>9</v>
      </c>
      <c r="H5" s="206" t="s">
        <v>11</v>
      </c>
      <c r="I5" s="206" t="s">
        <v>10</v>
      </c>
    </row>
    <row r="6" s="23" customFormat="1" ht="22" customHeight="1" spans="1:9">
      <c r="A6" s="235" t="s">
        <v>225</v>
      </c>
      <c r="B6" s="236" t="s">
        <v>702</v>
      </c>
      <c r="C6" s="219">
        <v>40</v>
      </c>
      <c r="D6" s="219">
        <v>20</v>
      </c>
      <c r="E6" s="237">
        <v>20</v>
      </c>
      <c r="F6" s="238">
        <v>0.5</v>
      </c>
      <c r="G6" s="219">
        <v>0</v>
      </c>
      <c r="H6" s="221">
        <v>0</v>
      </c>
      <c r="I6" s="221">
        <v>0</v>
      </c>
    </row>
    <row r="7" ht="22" customHeight="1" spans="1:9">
      <c r="A7" s="239" t="s">
        <v>703</v>
      </c>
      <c r="B7" s="214" t="s">
        <v>704</v>
      </c>
      <c r="C7" s="214"/>
      <c r="D7" s="211">
        <v>0</v>
      </c>
      <c r="E7" s="240">
        <v>0</v>
      </c>
      <c r="F7" s="240"/>
      <c r="G7" s="211">
        <v>0</v>
      </c>
      <c r="H7" s="213"/>
      <c r="I7" s="213"/>
    </row>
    <row r="8" ht="22" customHeight="1" spans="1:9">
      <c r="A8" s="239" t="s">
        <v>705</v>
      </c>
      <c r="B8" s="214" t="s">
        <v>706</v>
      </c>
      <c r="C8" s="211">
        <v>40</v>
      </c>
      <c r="D8" s="211">
        <v>20</v>
      </c>
      <c r="E8" s="240">
        <v>20</v>
      </c>
      <c r="F8" s="217">
        <v>0.5</v>
      </c>
      <c r="G8" s="211">
        <v>0</v>
      </c>
      <c r="H8" s="213">
        <v>0</v>
      </c>
      <c r="I8" s="213">
        <v>0</v>
      </c>
    </row>
    <row r="9" ht="22" customHeight="1" spans="1:9">
      <c r="A9" s="239" t="s">
        <v>707</v>
      </c>
      <c r="B9" s="214" t="s">
        <v>708</v>
      </c>
      <c r="C9" s="214"/>
      <c r="D9" s="211">
        <v>0</v>
      </c>
      <c r="E9" s="240">
        <v>0</v>
      </c>
      <c r="F9" s="240"/>
      <c r="G9" s="211">
        <v>0</v>
      </c>
      <c r="H9" s="213"/>
      <c r="I9" s="213"/>
    </row>
    <row r="10" s="23" customFormat="1" ht="22" customHeight="1" spans="1:9">
      <c r="A10" s="235" t="s">
        <v>239</v>
      </c>
      <c r="B10" s="236" t="s">
        <v>709</v>
      </c>
      <c r="C10" s="219">
        <v>346</v>
      </c>
      <c r="D10" s="219">
        <v>263</v>
      </c>
      <c r="E10" s="237">
        <v>310</v>
      </c>
      <c r="F10" s="238">
        <v>0.9</v>
      </c>
      <c r="G10" s="219">
        <v>263</v>
      </c>
      <c r="H10" s="221">
        <v>1</v>
      </c>
      <c r="I10" s="221">
        <v>0.848387096774194</v>
      </c>
    </row>
    <row r="11" ht="22" customHeight="1" spans="1:9">
      <c r="A11" s="239" t="s">
        <v>710</v>
      </c>
      <c r="B11" s="214" t="s">
        <v>711</v>
      </c>
      <c r="C11" s="211">
        <v>346</v>
      </c>
      <c r="D11" s="211">
        <v>263</v>
      </c>
      <c r="E11" s="240">
        <v>310</v>
      </c>
      <c r="F11" s="217">
        <v>0.9</v>
      </c>
      <c r="G11" s="211">
        <v>263</v>
      </c>
      <c r="H11" s="213">
        <v>1</v>
      </c>
      <c r="I11" s="213">
        <v>0.848387096774194</v>
      </c>
    </row>
    <row r="12" ht="22" customHeight="1" spans="1:9">
      <c r="A12" s="239" t="s">
        <v>712</v>
      </c>
      <c r="B12" s="214" t="s">
        <v>713</v>
      </c>
      <c r="C12" s="214"/>
      <c r="D12" s="211">
        <v>0</v>
      </c>
      <c r="E12" s="240">
        <v>0</v>
      </c>
      <c r="F12" s="240"/>
      <c r="G12" s="211">
        <v>0</v>
      </c>
      <c r="H12" s="213"/>
      <c r="I12" s="213"/>
    </row>
    <row r="13" ht="22" customHeight="1" spans="1:9">
      <c r="A13" s="239" t="s">
        <v>714</v>
      </c>
      <c r="B13" s="214" t="s">
        <v>715</v>
      </c>
      <c r="C13" s="214"/>
      <c r="D13" s="211">
        <v>0</v>
      </c>
      <c r="E13" s="240">
        <v>0</v>
      </c>
      <c r="F13" s="240"/>
      <c r="G13" s="211">
        <v>0</v>
      </c>
      <c r="H13" s="213"/>
      <c r="I13" s="213"/>
    </row>
    <row r="14" s="23" customFormat="1" ht="22" customHeight="1" spans="1:9">
      <c r="A14" s="235" t="s">
        <v>311</v>
      </c>
      <c r="B14" s="236" t="s">
        <v>716</v>
      </c>
      <c r="C14" s="236"/>
      <c r="D14" s="219">
        <v>0</v>
      </c>
      <c r="E14" s="237">
        <v>0</v>
      </c>
      <c r="F14" s="237"/>
      <c r="G14" s="219">
        <v>0</v>
      </c>
      <c r="H14" s="221"/>
      <c r="I14" s="221"/>
    </row>
    <row r="15" ht="22" customHeight="1" spans="1:9">
      <c r="A15" s="239" t="s">
        <v>717</v>
      </c>
      <c r="B15" s="214" t="s">
        <v>718</v>
      </c>
      <c r="C15" s="214"/>
      <c r="D15" s="211">
        <v>0</v>
      </c>
      <c r="E15" s="240">
        <v>0</v>
      </c>
      <c r="F15" s="240"/>
      <c r="G15" s="211">
        <v>0</v>
      </c>
      <c r="H15" s="213"/>
      <c r="I15" s="213"/>
    </row>
    <row r="16" ht="22" customHeight="1" spans="1:9">
      <c r="A16" s="239">
        <v>21161</v>
      </c>
      <c r="B16" s="214" t="s">
        <v>719</v>
      </c>
      <c r="C16" s="214"/>
      <c r="D16" s="211">
        <v>0</v>
      </c>
      <c r="E16" s="240">
        <v>0</v>
      </c>
      <c r="F16" s="240"/>
      <c r="G16" s="211">
        <v>0</v>
      </c>
      <c r="H16" s="213"/>
      <c r="I16" s="213"/>
    </row>
    <row r="17" s="23" customFormat="1" ht="22" customHeight="1" spans="1:9">
      <c r="A17" s="235" t="s">
        <v>343</v>
      </c>
      <c r="B17" s="236" t="s">
        <v>720</v>
      </c>
      <c r="C17" s="219">
        <v>9671</v>
      </c>
      <c r="D17" s="219">
        <v>13068</v>
      </c>
      <c r="E17" s="237">
        <v>12792</v>
      </c>
      <c r="F17" s="238">
        <v>1.32</v>
      </c>
      <c r="G17" s="219">
        <v>5058</v>
      </c>
      <c r="H17" s="238">
        <v>0.39</v>
      </c>
      <c r="I17" s="238">
        <v>0.4</v>
      </c>
    </row>
    <row r="18" ht="22" customHeight="1" spans="1:9">
      <c r="A18" s="239" t="s">
        <v>721</v>
      </c>
      <c r="B18" s="214" t="s">
        <v>722</v>
      </c>
      <c r="C18" s="211">
        <v>9671</v>
      </c>
      <c r="D18" s="211">
        <v>13068</v>
      </c>
      <c r="E18" s="240">
        <v>12792</v>
      </c>
      <c r="F18" s="217">
        <v>1.32</v>
      </c>
      <c r="G18" s="211">
        <v>5058</v>
      </c>
      <c r="H18" s="217">
        <v>0.39</v>
      </c>
      <c r="I18" s="217">
        <v>0.4</v>
      </c>
    </row>
    <row r="19" ht="22" customHeight="1" spans="1:9">
      <c r="A19" s="239" t="s">
        <v>723</v>
      </c>
      <c r="B19" s="214" t="s">
        <v>724</v>
      </c>
      <c r="C19" s="241">
        <v>981</v>
      </c>
      <c r="D19" s="211">
        <v>4600</v>
      </c>
      <c r="E19" s="240">
        <v>1099</v>
      </c>
      <c r="F19" s="217">
        <v>1.12</v>
      </c>
      <c r="G19" s="211">
        <v>1321</v>
      </c>
      <c r="H19" s="213">
        <v>0.287173913043478</v>
      </c>
      <c r="I19" s="213">
        <v>1.20200181983621</v>
      </c>
    </row>
    <row r="20" ht="22" customHeight="1" spans="1:9">
      <c r="A20" s="239" t="s">
        <v>725</v>
      </c>
      <c r="B20" s="214" t="s">
        <v>726</v>
      </c>
      <c r="C20" s="241">
        <v>1002</v>
      </c>
      <c r="D20" s="211">
        <v>988</v>
      </c>
      <c r="E20" s="240">
        <v>0</v>
      </c>
      <c r="F20" s="217">
        <v>0</v>
      </c>
      <c r="G20" s="211">
        <v>958</v>
      </c>
      <c r="H20" s="213">
        <v>0.969635627530364</v>
      </c>
      <c r="I20" s="213"/>
    </row>
    <row r="21" ht="22" customHeight="1" spans="1:9">
      <c r="A21" s="239" t="s">
        <v>727</v>
      </c>
      <c r="B21" s="214" t="s">
        <v>728</v>
      </c>
      <c r="C21" s="241">
        <v>39</v>
      </c>
      <c r="D21" s="211">
        <v>50</v>
      </c>
      <c r="E21" s="240">
        <v>0</v>
      </c>
      <c r="F21" s="217">
        <v>0</v>
      </c>
      <c r="G21" s="211">
        <v>50</v>
      </c>
      <c r="H21" s="213">
        <v>1</v>
      </c>
      <c r="I21" s="213"/>
    </row>
    <row r="22" ht="22" customHeight="1" spans="1:9">
      <c r="A22" s="239" t="s">
        <v>729</v>
      </c>
      <c r="B22" s="214" t="s">
        <v>730</v>
      </c>
      <c r="C22" s="241">
        <v>30</v>
      </c>
      <c r="D22" s="211">
        <v>0</v>
      </c>
      <c r="E22" s="240">
        <v>0</v>
      </c>
      <c r="F22" s="217">
        <v>0</v>
      </c>
      <c r="G22" s="211">
        <v>0</v>
      </c>
      <c r="H22" s="213"/>
      <c r="I22" s="213"/>
    </row>
    <row r="23" ht="22" customHeight="1" spans="1:9">
      <c r="A23" s="239" t="s">
        <v>731</v>
      </c>
      <c r="B23" s="214" t="s">
        <v>732</v>
      </c>
      <c r="C23" s="241">
        <v>7619</v>
      </c>
      <c r="D23" s="211">
        <v>7430</v>
      </c>
      <c r="E23" s="240">
        <v>11693</v>
      </c>
      <c r="F23" s="217">
        <v>1.53</v>
      </c>
      <c r="G23" s="211">
        <v>2729</v>
      </c>
      <c r="H23" s="217">
        <v>0.37</v>
      </c>
      <c r="I23" s="217">
        <v>0.23</v>
      </c>
    </row>
    <row r="24" ht="22" customHeight="1" spans="1:9">
      <c r="A24" s="239" t="s">
        <v>733</v>
      </c>
      <c r="B24" s="214" t="s">
        <v>734</v>
      </c>
      <c r="C24" s="214"/>
      <c r="D24" s="211">
        <v>0</v>
      </c>
      <c r="E24" s="240">
        <v>0</v>
      </c>
      <c r="F24" s="240"/>
      <c r="G24" s="211">
        <v>0</v>
      </c>
      <c r="H24" s="213"/>
      <c r="I24" s="213"/>
    </row>
    <row r="25" ht="22" customHeight="1" spans="1:9">
      <c r="A25" s="239" t="s">
        <v>735</v>
      </c>
      <c r="B25" s="214" t="s">
        <v>736</v>
      </c>
      <c r="C25" s="214"/>
      <c r="D25" s="211">
        <v>0</v>
      </c>
      <c r="E25" s="240">
        <v>0</v>
      </c>
      <c r="F25" s="240"/>
      <c r="G25" s="211">
        <v>0</v>
      </c>
      <c r="H25" s="213"/>
      <c r="I25" s="213"/>
    </row>
    <row r="26" ht="22" customHeight="1" spans="1:9">
      <c r="A26" s="239" t="s">
        <v>737</v>
      </c>
      <c r="B26" s="214" t="s">
        <v>738</v>
      </c>
      <c r="C26" s="214"/>
      <c r="D26" s="211">
        <v>0</v>
      </c>
      <c r="E26" s="240">
        <v>0</v>
      </c>
      <c r="F26" s="240"/>
      <c r="G26" s="211">
        <v>0</v>
      </c>
      <c r="H26" s="213"/>
      <c r="I26" s="213"/>
    </row>
    <row r="27" ht="22" customHeight="1" spans="1:9">
      <c r="A27" s="239" t="s">
        <v>739</v>
      </c>
      <c r="B27" s="214" t="s">
        <v>740</v>
      </c>
      <c r="C27" s="214"/>
      <c r="D27" s="211">
        <v>0</v>
      </c>
      <c r="E27" s="240">
        <v>0</v>
      </c>
      <c r="F27" s="240"/>
      <c r="G27" s="211">
        <v>0</v>
      </c>
      <c r="H27" s="213"/>
      <c r="I27" s="213"/>
    </row>
    <row r="28" ht="22" customHeight="1" spans="1:9">
      <c r="A28" s="239" t="s">
        <v>741</v>
      </c>
      <c r="B28" s="214" t="s">
        <v>742</v>
      </c>
      <c r="C28" s="214"/>
      <c r="D28" s="211">
        <v>0</v>
      </c>
      <c r="E28" s="240">
        <v>0</v>
      </c>
      <c r="F28" s="240"/>
      <c r="G28" s="211">
        <v>0</v>
      </c>
      <c r="H28" s="213"/>
      <c r="I28" s="213"/>
    </row>
    <row r="29" ht="22" customHeight="1" spans="1:9">
      <c r="A29" s="239" t="s">
        <v>743</v>
      </c>
      <c r="B29" s="214" t="s">
        <v>744</v>
      </c>
      <c r="C29" s="214"/>
      <c r="D29" s="211">
        <v>0</v>
      </c>
      <c r="E29" s="240">
        <v>0</v>
      </c>
      <c r="F29" s="240"/>
      <c r="G29" s="211">
        <v>0</v>
      </c>
      <c r="H29" s="213"/>
      <c r="I29" s="213"/>
    </row>
    <row r="30" ht="22" customHeight="1" spans="1:9">
      <c r="A30" s="239" t="s">
        <v>745</v>
      </c>
      <c r="B30" s="214" t="s">
        <v>746</v>
      </c>
      <c r="C30" s="214"/>
      <c r="D30" s="211">
        <v>0</v>
      </c>
      <c r="E30" s="240">
        <v>0</v>
      </c>
      <c r="F30" s="240"/>
      <c r="G30" s="211">
        <v>0</v>
      </c>
      <c r="H30" s="213"/>
      <c r="I30" s="213"/>
    </row>
    <row r="31" ht="22" customHeight="1" spans="1:9">
      <c r="A31" s="239" t="s">
        <v>747</v>
      </c>
      <c r="B31" s="214" t="s">
        <v>748</v>
      </c>
      <c r="C31" s="214"/>
      <c r="D31" s="211">
        <v>0</v>
      </c>
      <c r="E31" s="240">
        <v>0</v>
      </c>
      <c r="F31" s="240"/>
      <c r="G31" s="211">
        <v>0</v>
      </c>
      <c r="H31" s="213"/>
      <c r="I31" s="213"/>
    </row>
    <row r="32" ht="22" customHeight="1" spans="1:9">
      <c r="A32" s="239" t="s">
        <v>749</v>
      </c>
      <c r="B32" s="214" t="s">
        <v>750</v>
      </c>
      <c r="C32" s="214"/>
      <c r="D32" s="211">
        <v>0</v>
      </c>
      <c r="E32" s="240">
        <v>0</v>
      </c>
      <c r="F32" s="240"/>
      <c r="G32" s="211">
        <v>0</v>
      </c>
      <c r="H32" s="213"/>
      <c r="I32" s="213"/>
    </row>
    <row r="33" s="23" customFormat="1" ht="22" customHeight="1" spans="1:9">
      <c r="A33" s="235" t="s">
        <v>357</v>
      </c>
      <c r="B33" s="236" t="s">
        <v>751</v>
      </c>
      <c r="C33" s="219">
        <v>315</v>
      </c>
      <c r="D33" s="219">
        <v>615</v>
      </c>
      <c r="E33" s="237">
        <v>414</v>
      </c>
      <c r="F33" s="238">
        <v>1.31</v>
      </c>
      <c r="G33" s="219">
        <v>396</v>
      </c>
      <c r="H33" s="221">
        <v>0.64390243902439</v>
      </c>
      <c r="I33" s="221">
        <v>0.956521739130435</v>
      </c>
    </row>
    <row r="34" ht="22" customHeight="1" spans="1:9">
      <c r="A34" s="239" t="s">
        <v>752</v>
      </c>
      <c r="B34" s="214" t="s">
        <v>753</v>
      </c>
      <c r="C34" s="211">
        <v>315</v>
      </c>
      <c r="D34" s="211">
        <v>615</v>
      </c>
      <c r="E34" s="240">
        <v>414</v>
      </c>
      <c r="F34" s="217">
        <v>1.31</v>
      </c>
      <c r="G34" s="211">
        <v>396</v>
      </c>
      <c r="H34" s="213">
        <v>0.64390243902439</v>
      </c>
      <c r="I34" s="213">
        <v>0.956521739130435</v>
      </c>
    </row>
    <row r="35" ht="22" customHeight="1" spans="1:9">
      <c r="A35" s="239" t="s">
        <v>754</v>
      </c>
      <c r="B35" s="214" t="s">
        <v>755</v>
      </c>
      <c r="C35" s="242">
        <v>300</v>
      </c>
      <c r="D35" s="211">
        <v>600</v>
      </c>
      <c r="E35" s="240">
        <v>374</v>
      </c>
      <c r="F35" s="217">
        <v>1.25</v>
      </c>
      <c r="G35" s="211">
        <v>396</v>
      </c>
      <c r="H35" s="213">
        <v>0.66</v>
      </c>
      <c r="I35" s="213">
        <v>1.05882352941176</v>
      </c>
    </row>
    <row r="36" ht="22" customHeight="1" spans="1:9">
      <c r="A36" s="239" t="s">
        <v>756</v>
      </c>
      <c r="B36" s="214" t="s">
        <v>757</v>
      </c>
      <c r="C36" s="242">
        <v>0</v>
      </c>
      <c r="D36" s="211">
        <v>15</v>
      </c>
      <c r="E36" s="240">
        <v>0</v>
      </c>
      <c r="F36" s="240"/>
      <c r="G36" s="211">
        <v>0</v>
      </c>
      <c r="H36" s="213">
        <v>0</v>
      </c>
      <c r="I36" s="213"/>
    </row>
    <row r="37" ht="22" customHeight="1" spans="1:9">
      <c r="A37" s="239" t="s">
        <v>758</v>
      </c>
      <c r="B37" s="214" t="s">
        <v>759</v>
      </c>
      <c r="C37" s="242">
        <v>15</v>
      </c>
      <c r="D37" s="211">
        <v>0</v>
      </c>
      <c r="E37" s="240">
        <v>40</v>
      </c>
      <c r="F37" s="217">
        <v>2.67</v>
      </c>
      <c r="G37" s="211">
        <v>0</v>
      </c>
      <c r="H37" s="213"/>
      <c r="I37" s="213">
        <v>0</v>
      </c>
    </row>
    <row r="38" ht="22" customHeight="1" spans="1:9">
      <c r="A38" s="239" t="s">
        <v>760</v>
      </c>
      <c r="B38" s="214" t="s">
        <v>761</v>
      </c>
      <c r="C38" s="214"/>
      <c r="D38" s="211">
        <v>0</v>
      </c>
      <c r="E38" s="240">
        <v>0</v>
      </c>
      <c r="F38" s="240"/>
      <c r="G38" s="211">
        <v>0</v>
      </c>
      <c r="H38" s="213"/>
      <c r="I38" s="213"/>
    </row>
    <row r="39" ht="22" customHeight="1" spans="1:9">
      <c r="A39" s="239" t="s">
        <v>762</v>
      </c>
      <c r="B39" s="214" t="s">
        <v>763</v>
      </c>
      <c r="C39" s="214"/>
      <c r="D39" s="211">
        <v>0</v>
      </c>
      <c r="E39" s="240">
        <v>0</v>
      </c>
      <c r="F39" s="240"/>
      <c r="G39" s="211">
        <v>0</v>
      </c>
      <c r="H39" s="213"/>
      <c r="I39" s="213"/>
    </row>
    <row r="40" ht="22" customHeight="1" spans="1:9">
      <c r="A40" s="214">
        <v>21370</v>
      </c>
      <c r="B40" s="214" t="s">
        <v>764</v>
      </c>
      <c r="C40" s="214"/>
      <c r="D40" s="211">
        <v>0</v>
      </c>
      <c r="E40" s="240">
        <v>0</v>
      </c>
      <c r="F40" s="240"/>
      <c r="G40" s="211">
        <v>0</v>
      </c>
      <c r="H40" s="213"/>
      <c r="I40" s="213"/>
    </row>
    <row r="41" ht="22" customHeight="1" spans="1:9">
      <c r="A41" s="214">
        <v>21371</v>
      </c>
      <c r="B41" s="214" t="s">
        <v>765</v>
      </c>
      <c r="C41" s="214"/>
      <c r="D41" s="211">
        <v>0</v>
      </c>
      <c r="E41" s="240">
        <v>0</v>
      </c>
      <c r="F41" s="240"/>
      <c r="G41" s="211">
        <v>0</v>
      </c>
      <c r="H41" s="213"/>
      <c r="I41" s="213"/>
    </row>
    <row r="42" s="23" customFormat="1" ht="22" customHeight="1" spans="1:9">
      <c r="A42" s="235" t="s">
        <v>375</v>
      </c>
      <c r="B42" s="236" t="s">
        <v>766</v>
      </c>
      <c r="C42" s="236"/>
      <c r="D42" s="219">
        <v>0</v>
      </c>
      <c r="E42" s="237">
        <v>0</v>
      </c>
      <c r="F42" s="237"/>
      <c r="G42" s="219">
        <v>0</v>
      </c>
      <c r="H42" s="221"/>
      <c r="I42" s="221"/>
    </row>
    <row r="43" ht="22" customHeight="1" spans="1:9">
      <c r="A43" s="239" t="s">
        <v>767</v>
      </c>
      <c r="B43" s="214" t="s">
        <v>768</v>
      </c>
      <c r="C43" s="214"/>
      <c r="D43" s="211">
        <v>0</v>
      </c>
      <c r="E43" s="240">
        <v>0</v>
      </c>
      <c r="F43" s="240"/>
      <c r="G43" s="211">
        <v>0</v>
      </c>
      <c r="H43" s="213"/>
      <c r="I43" s="213"/>
    </row>
    <row r="44" ht="22" customHeight="1" spans="1:9">
      <c r="A44" s="239" t="s">
        <v>769</v>
      </c>
      <c r="B44" s="214" t="s">
        <v>770</v>
      </c>
      <c r="C44" s="214"/>
      <c r="D44" s="211">
        <v>0</v>
      </c>
      <c r="E44" s="240">
        <v>0</v>
      </c>
      <c r="F44" s="240"/>
      <c r="G44" s="211">
        <v>0</v>
      </c>
      <c r="H44" s="213"/>
      <c r="I44" s="213"/>
    </row>
    <row r="45" ht="22" customHeight="1" spans="1:9">
      <c r="A45" s="239" t="s">
        <v>771</v>
      </c>
      <c r="B45" s="214" t="s">
        <v>772</v>
      </c>
      <c r="C45" s="214"/>
      <c r="D45" s="211">
        <v>0</v>
      </c>
      <c r="E45" s="240">
        <v>0</v>
      </c>
      <c r="F45" s="240"/>
      <c r="G45" s="211">
        <v>0</v>
      </c>
      <c r="H45" s="213"/>
      <c r="I45" s="213"/>
    </row>
    <row r="46" ht="22" customHeight="1" spans="1:9">
      <c r="A46" s="239" t="s">
        <v>773</v>
      </c>
      <c r="B46" s="214" t="s">
        <v>774</v>
      </c>
      <c r="C46" s="214"/>
      <c r="D46" s="211">
        <v>0</v>
      </c>
      <c r="E46" s="240">
        <v>0</v>
      </c>
      <c r="F46" s="240"/>
      <c r="G46" s="211">
        <v>0</v>
      </c>
      <c r="H46" s="213"/>
      <c r="I46" s="213"/>
    </row>
    <row r="47" ht="22" customHeight="1" spans="1:9">
      <c r="A47" s="239" t="s">
        <v>775</v>
      </c>
      <c r="B47" s="214" t="s">
        <v>776</v>
      </c>
      <c r="C47" s="214"/>
      <c r="D47" s="211">
        <v>0</v>
      </c>
      <c r="E47" s="240">
        <v>0</v>
      </c>
      <c r="F47" s="240"/>
      <c r="G47" s="211">
        <v>0</v>
      </c>
      <c r="H47" s="213"/>
      <c r="I47" s="213"/>
    </row>
    <row r="48" ht="22" customHeight="1" spans="1:9">
      <c r="A48" s="239" t="s">
        <v>777</v>
      </c>
      <c r="B48" s="214" t="s">
        <v>778</v>
      </c>
      <c r="C48" s="214"/>
      <c r="D48" s="211">
        <v>0</v>
      </c>
      <c r="E48" s="240">
        <v>0</v>
      </c>
      <c r="F48" s="240"/>
      <c r="G48" s="211">
        <v>0</v>
      </c>
      <c r="H48" s="213"/>
      <c r="I48" s="213"/>
    </row>
    <row r="49" ht="22" customHeight="1" spans="1:9">
      <c r="A49" s="239" t="s">
        <v>779</v>
      </c>
      <c r="B49" s="214" t="s">
        <v>780</v>
      </c>
      <c r="C49" s="214"/>
      <c r="D49" s="211">
        <v>0</v>
      </c>
      <c r="E49" s="240">
        <v>0</v>
      </c>
      <c r="F49" s="240"/>
      <c r="G49" s="211">
        <v>0</v>
      </c>
      <c r="H49" s="213"/>
      <c r="I49" s="213"/>
    </row>
    <row r="50" ht="22" customHeight="1" spans="1:9">
      <c r="A50" s="239" t="s">
        <v>781</v>
      </c>
      <c r="B50" s="214" t="s">
        <v>782</v>
      </c>
      <c r="C50" s="214"/>
      <c r="D50" s="211">
        <v>0</v>
      </c>
      <c r="E50" s="240">
        <v>0</v>
      </c>
      <c r="F50" s="240"/>
      <c r="G50" s="211">
        <v>0</v>
      </c>
      <c r="H50" s="213"/>
      <c r="I50" s="213"/>
    </row>
    <row r="51" ht="22" customHeight="1" spans="1:9">
      <c r="A51" s="239" t="s">
        <v>783</v>
      </c>
      <c r="B51" s="214" t="s">
        <v>784</v>
      </c>
      <c r="C51" s="214"/>
      <c r="D51" s="211">
        <v>0</v>
      </c>
      <c r="E51" s="240">
        <v>0</v>
      </c>
      <c r="F51" s="240"/>
      <c r="G51" s="211">
        <v>0</v>
      </c>
      <c r="H51" s="213"/>
      <c r="I51" s="213"/>
    </row>
    <row r="52" s="225" customFormat="1" ht="22" customHeight="1" spans="1:9">
      <c r="A52" s="235" t="s">
        <v>391</v>
      </c>
      <c r="B52" s="236" t="s">
        <v>785</v>
      </c>
      <c r="C52" s="236"/>
      <c r="D52" s="219">
        <v>0</v>
      </c>
      <c r="E52" s="237">
        <v>0</v>
      </c>
      <c r="F52" s="237"/>
      <c r="G52" s="219">
        <v>0</v>
      </c>
      <c r="H52" s="221"/>
      <c r="I52" s="221"/>
    </row>
    <row r="53" ht="22" customHeight="1" spans="1:9">
      <c r="A53" s="239" t="s">
        <v>786</v>
      </c>
      <c r="B53" s="214" t="s">
        <v>787</v>
      </c>
      <c r="C53" s="214"/>
      <c r="D53" s="211">
        <v>0</v>
      </c>
      <c r="E53" s="240">
        <v>0</v>
      </c>
      <c r="F53" s="240"/>
      <c r="G53" s="211">
        <v>0</v>
      </c>
      <c r="H53" s="213"/>
      <c r="I53" s="213"/>
    </row>
    <row r="54" s="23" customFormat="1" ht="22" customHeight="1" spans="1:9">
      <c r="A54" s="235" t="s">
        <v>500</v>
      </c>
      <c r="B54" s="236" t="s">
        <v>788</v>
      </c>
      <c r="C54" s="219">
        <v>1410</v>
      </c>
      <c r="D54" s="219">
        <v>1100</v>
      </c>
      <c r="E54" s="237">
        <v>18549</v>
      </c>
      <c r="F54" s="238">
        <v>13.16</v>
      </c>
      <c r="G54" s="219">
        <v>756</v>
      </c>
      <c r="H54" s="221">
        <v>0.687272727272727</v>
      </c>
      <c r="I54" s="221">
        <v>0.0407569141193595</v>
      </c>
    </row>
    <row r="55" ht="22" customHeight="1" spans="1:9">
      <c r="A55" s="239" t="s">
        <v>789</v>
      </c>
      <c r="B55" s="214" t="s">
        <v>790</v>
      </c>
      <c r="C55" s="211">
        <v>0</v>
      </c>
      <c r="D55" s="243"/>
      <c r="E55" s="240">
        <v>18000</v>
      </c>
      <c r="F55" s="240"/>
      <c r="G55" s="211">
        <v>0</v>
      </c>
      <c r="H55" s="213"/>
      <c r="I55" s="213">
        <v>0</v>
      </c>
    </row>
    <row r="56" ht="22" customHeight="1" spans="1:9">
      <c r="A56" s="239" t="s">
        <v>791</v>
      </c>
      <c r="B56" s="214" t="s">
        <v>792</v>
      </c>
      <c r="C56" s="214"/>
      <c r="D56" s="211">
        <v>0</v>
      </c>
      <c r="E56" s="240">
        <v>0</v>
      </c>
      <c r="F56" s="240"/>
      <c r="G56" s="211">
        <v>0</v>
      </c>
      <c r="H56" s="213"/>
      <c r="I56" s="213"/>
    </row>
    <row r="57" ht="22" customHeight="1" spans="1:9">
      <c r="A57" s="239" t="s">
        <v>793</v>
      </c>
      <c r="B57" s="214" t="s">
        <v>794</v>
      </c>
      <c r="C57" s="214"/>
      <c r="D57" s="211">
        <v>0</v>
      </c>
      <c r="E57" s="240">
        <v>18000</v>
      </c>
      <c r="F57" s="240"/>
      <c r="G57" s="211">
        <v>0</v>
      </c>
      <c r="H57" s="213"/>
      <c r="I57" s="213">
        <v>0</v>
      </c>
    </row>
    <row r="58" ht="22" customHeight="1" spans="1:9">
      <c r="A58" s="239" t="s">
        <v>795</v>
      </c>
      <c r="B58" s="214" t="s">
        <v>796</v>
      </c>
      <c r="C58" s="214"/>
      <c r="D58" s="211">
        <v>0</v>
      </c>
      <c r="E58" s="240">
        <v>0</v>
      </c>
      <c r="F58" s="240"/>
      <c r="G58" s="211">
        <v>0</v>
      </c>
      <c r="H58" s="213"/>
      <c r="I58" s="213"/>
    </row>
    <row r="59" ht="22" customHeight="1" spans="1:9">
      <c r="A59" s="239" t="s">
        <v>797</v>
      </c>
      <c r="B59" s="214" t="s">
        <v>798</v>
      </c>
      <c r="C59" s="211">
        <v>20</v>
      </c>
      <c r="D59" s="211">
        <v>15</v>
      </c>
      <c r="E59" s="240">
        <v>4</v>
      </c>
      <c r="F59" s="217">
        <v>0.2</v>
      </c>
      <c r="G59" s="211">
        <v>4</v>
      </c>
      <c r="H59" s="213">
        <v>0.266666666666667</v>
      </c>
      <c r="I59" s="213">
        <v>1</v>
      </c>
    </row>
    <row r="60" ht="22" customHeight="1" spans="1:9">
      <c r="A60" s="239" t="s">
        <v>799</v>
      </c>
      <c r="B60" s="214" t="s">
        <v>800</v>
      </c>
      <c r="C60" s="214"/>
      <c r="D60" s="211">
        <v>0</v>
      </c>
      <c r="E60" s="240">
        <v>2</v>
      </c>
      <c r="F60" s="240"/>
      <c r="G60" s="211">
        <v>2</v>
      </c>
      <c r="H60" s="213"/>
      <c r="I60" s="213">
        <v>1</v>
      </c>
    </row>
    <row r="61" ht="22" customHeight="1" spans="1:9">
      <c r="A61" s="239" t="s">
        <v>801</v>
      </c>
      <c r="B61" s="214" t="s">
        <v>802</v>
      </c>
      <c r="C61" s="241">
        <v>5</v>
      </c>
      <c r="D61" s="211">
        <v>0</v>
      </c>
      <c r="E61" s="240">
        <v>0</v>
      </c>
      <c r="F61" s="217">
        <v>0</v>
      </c>
      <c r="G61" s="211">
        <v>0</v>
      </c>
      <c r="H61" s="213"/>
      <c r="I61" s="213"/>
    </row>
    <row r="62" ht="22" customHeight="1" spans="1:9">
      <c r="A62" s="239" t="s">
        <v>803</v>
      </c>
      <c r="B62" s="214" t="s">
        <v>804</v>
      </c>
      <c r="C62" s="241">
        <v>0</v>
      </c>
      <c r="D62" s="211">
        <v>15</v>
      </c>
      <c r="E62" s="240">
        <v>2</v>
      </c>
      <c r="F62" s="240"/>
      <c r="G62" s="211">
        <v>2</v>
      </c>
      <c r="H62" s="213">
        <v>0.133333333333333</v>
      </c>
      <c r="I62" s="213">
        <v>1</v>
      </c>
    </row>
    <row r="63" ht="22" customHeight="1" spans="1:9">
      <c r="A63" s="239" t="s">
        <v>805</v>
      </c>
      <c r="B63" s="214" t="s">
        <v>806</v>
      </c>
      <c r="C63" s="241">
        <v>15</v>
      </c>
      <c r="D63" s="211">
        <v>0</v>
      </c>
      <c r="E63" s="240">
        <v>0</v>
      </c>
      <c r="F63" s="240"/>
      <c r="G63" s="211">
        <v>0</v>
      </c>
      <c r="H63" s="213"/>
      <c r="I63" s="213"/>
    </row>
    <row r="64" ht="22" customHeight="1" spans="1:9">
      <c r="A64" s="239" t="s">
        <v>807</v>
      </c>
      <c r="B64" s="214" t="s">
        <v>808</v>
      </c>
      <c r="C64" s="211">
        <v>1390</v>
      </c>
      <c r="D64" s="211">
        <v>1085</v>
      </c>
      <c r="E64" s="240">
        <v>545</v>
      </c>
      <c r="F64" s="217">
        <v>0.39</v>
      </c>
      <c r="G64" s="211">
        <v>752</v>
      </c>
      <c r="H64" s="213">
        <v>0.693087557603687</v>
      </c>
      <c r="I64" s="213">
        <v>1.37981651376147</v>
      </c>
    </row>
    <row r="65" ht="22" customHeight="1" spans="1:9">
      <c r="A65" s="239" t="s">
        <v>809</v>
      </c>
      <c r="B65" s="214" t="s">
        <v>810</v>
      </c>
      <c r="C65" s="241">
        <v>832</v>
      </c>
      <c r="D65" s="211">
        <v>502</v>
      </c>
      <c r="E65" s="240">
        <v>144</v>
      </c>
      <c r="F65" s="217">
        <v>0.17</v>
      </c>
      <c r="G65" s="211">
        <v>358</v>
      </c>
      <c r="H65" s="213">
        <v>0.713147410358566</v>
      </c>
      <c r="I65" s="213">
        <v>2.48611111111111</v>
      </c>
    </row>
    <row r="66" ht="22" customHeight="1" spans="1:9">
      <c r="A66" s="239" t="s">
        <v>811</v>
      </c>
      <c r="B66" s="214" t="s">
        <v>812</v>
      </c>
      <c r="C66" s="241">
        <v>315</v>
      </c>
      <c r="D66" s="211">
        <v>323</v>
      </c>
      <c r="E66" s="240">
        <v>138</v>
      </c>
      <c r="F66" s="217">
        <v>0.44</v>
      </c>
      <c r="G66" s="211">
        <v>138</v>
      </c>
      <c r="H66" s="213">
        <v>0.427244582043344</v>
      </c>
      <c r="I66" s="213">
        <v>1</v>
      </c>
    </row>
    <row r="67" ht="22" customHeight="1" spans="1:9">
      <c r="A67" s="239" t="s">
        <v>813</v>
      </c>
      <c r="B67" s="214" t="s">
        <v>814</v>
      </c>
      <c r="C67" s="241">
        <v>9</v>
      </c>
      <c r="D67" s="211">
        <v>10</v>
      </c>
      <c r="E67" s="240">
        <v>39</v>
      </c>
      <c r="F67" s="217">
        <v>4.33</v>
      </c>
      <c r="G67" s="211">
        <v>39</v>
      </c>
      <c r="H67" s="213">
        <v>3.9</v>
      </c>
      <c r="I67" s="213">
        <v>1</v>
      </c>
    </row>
    <row r="68" ht="22" customHeight="1" spans="1:9">
      <c r="A68" s="239" t="s">
        <v>815</v>
      </c>
      <c r="B68" s="214" t="s">
        <v>816</v>
      </c>
      <c r="C68" s="241">
        <v>46</v>
      </c>
      <c r="D68" s="211">
        <v>50</v>
      </c>
      <c r="E68" s="240">
        <v>57</v>
      </c>
      <c r="F68" s="217">
        <v>1.24</v>
      </c>
      <c r="G68" s="211">
        <v>50</v>
      </c>
      <c r="H68" s="213">
        <v>1</v>
      </c>
      <c r="I68" s="213">
        <v>0.87719298245614</v>
      </c>
    </row>
    <row r="69" ht="22" customHeight="1" spans="1:9">
      <c r="A69" s="239" t="s">
        <v>817</v>
      </c>
      <c r="B69" s="214" t="s">
        <v>818</v>
      </c>
      <c r="C69" s="241">
        <v>23</v>
      </c>
      <c r="D69" s="211">
        <v>25</v>
      </c>
      <c r="E69" s="240">
        <v>32</v>
      </c>
      <c r="F69" s="217">
        <v>1.39</v>
      </c>
      <c r="G69" s="211">
        <v>32</v>
      </c>
      <c r="H69" s="213">
        <v>1.28</v>
      </c>
      <c r="I69" s="213">
        <v>1</v>
      </c>
    </row>
    <row r="70" ht="22" customHeight="1" spans="1:9">
      <c r="A70" s="239" t="s">
        <v>819</v>
      </c>
      <c r="B70" s="214" t="s">
        <v>820</v>
      </c>
      <c r="C70" s="241">
        <v>165</v>
      </c>
      <c r="D70" s="211">
        <v>175</v>
      </c>
      <c r="E70" s="240">
        <v>135</v>
      </c>
      <c r="F70" s="217">
        <v>0.82</v>
      </c>
      <c r="G70" s="211">
        <v>135</v>
      </c>
      <c r="H70" s="213">
        <v>0.771428571428571</v>
      </c>
      <c r="I70" s="213">
        <v>1</v>
      </c>
    </row>
    <row r="71" s="23" customFormat="1" ht="22" customHeight="1" spans="1:9">
      <c r="A71" s="235" t="s">
        <v>492</v>
      </c>
      <c r="B71" s="236" t="s">
        <v>821</v>
      </c>
      <c r="C71" s="236"/>
      <c r="D71" s="219">
        <v>183</v>
      </c>
      <c r="E71" s="237">
        <v>183</v>
      </c>
      <c r="F71" s="237"/>
      <c r="G71" s="219">
        <v>673</v>
      </c>
      <c r="H71" s="238">
        <v>3.68</v>
      </c>
      <c r="I71" s="238">
        <v>3.68</v>
      </c>
    </row>
    <row r="72" ht="22" customHeight="1" spans="1:9">
      <c r="A72" s="239" t="s">
        <v>822</v>
      </c>
      <c r="B72" s="214" t="s">
        <v>823</v>
      </c>
      <c r="C72" s="214"/>
      <c r="D72" s="211">
        <v>0</v>
      </c>
      <c r="E72" s="240">
        <v>183</v>
      </c>
      <c r="F72" s="240"/>
      <c r="G72" s="211">
        <v>673</v>
      </c>
      <c r="H72" s="213"/>
      <c r="I72" s="217">
        <v>3.68</v>
      </c>
    </row>
    <row r="73" ht="22" customHeight="1" spans="1:9">
      <c r="A73" s="239" t="s">
        <v>824</v>
      </c>
      <c r="B73" s="214" t="s">
        <v>825</v>
      </c>
      <c r="C73" s="214"/>
      <c r="D73" s="211">
        <v>183</v>
      </c>
      <c r="E73" s="240">
        <v>0</v>
      </c>
      <c r="F73" s="240"/>
      <c r="G73" s="211">
        <v>0</v>
      </c>
      <c r="H73" s="213">
        <v>0</v>
      </c>
      <c r="I73" s="213"/>
    </row>
    <row r="74" s="23" customFormat="1" ht="22" customHeight="1" spans="1:9">
      <c r="A74" s="235" t="s">
        <v>496</v>
      </c>
      <c r="B74" s="236" t="s">
        <v>826</v>
      </c>
      <c r="C74" s="236"/>
      <c r="D74" s="219">
        <v>0</v>
      </c>
      <c r="E74" s="237">
        <v>23</v>
      </c>
      <c r="F74" s="237"/>
      <c r="G74" s="219">
        <v>23</v>
      </c>
      <c r="H74" s="221"/>
      <c r="I74" s="221">
        <v>1</v>
      </c>
    </row>
    <row r="75" ht="22" customHeight="1" spans="1:9">
      <c r="A75" s="214">
        <v>23304</v>
      </c>
      <c r="B75" s="214" t="s">
        <v>827</v>
      </c>
      <c r="C75" s="214"/>
      <c r="D75" s="211">
        <v>0</v>
      </c>
      <c r="E75" s="240">
        <v>23</v>
      </c>
      <c r="F75" s="240"/>
      <c r="G75" s="211">
        <v>23</v>
      </c>
      <c r="H75" s="213"/>
      <c r="I75" s="213">
        <v>1</v>
      </c>
    </row>
    <row r="76" ht="22" customHeight="1" spans="1:9">
      <c r="A76" s="239" t="s">
        <v>828</v>
      </c>
      <c r="B76" s="214" t="s">
        <v>829</v>
      </c>
      <c r="C76" s="214"/>
      <c r="D76" s="211">
        <v>0</v>
      </c>
      <c r="E76" s="240">
        <v>5</v>
      </c>
      <c r="F76" s="240"/>
      <c r="G76" s="211">
        <v>5</v>
      </c>
      <c r="H76" s="213"/>
      <c r="I76" s="213">
        <v>1</v>
      </c>
    </row>
    <row r="77" ht="22" customHeight="1" spans="1:9">
      <c r="A77" s="239" t="s">
        <v>830</v>
      </c>
      <c r="B77" s="214" t="s">
        <v>831</v>
      </c>
      <c r="C77" s="214"/>
      <c r="D77" s="211">
        <v>0</v>
      </c>
      <c r="E77" s="240">
        <v>18</v>
      </c>
      <c r="F77" s="240"/>
      <c r="G77" s="211">
        <v>18</v>
      </c>
      <c r="H77" s="213"/>
      <c r="I77" s="213">
        <v>1</v>
      </c>
    </row>
    <row r="78" ht="22" customHeight="1" spans="1:9">
      <c r="A78" s="239" t="s">
        <v>832</v>
      </c>
      <c r="B78" s="214" t="s">
        <v>833</v>
      </c>
      <c r="C78" s="214"/>
      <c r="D78" s="211">
        <v>0</v>
      </c>
      <c r="E78" s="240">
        <v>0</v>
      </c>
      <c r="F78" s="240"/>
      <c r="G78" s="211">
        <v>0</v>
      </c>
      <c r="H78" s="213"/>
      <c r="I78" s="213"/>
    </row>
    <row r="79" s="23" customFormat="1" ht="22" customHeight="1" spans="1:9">
      <c r="A79" s="236" t="s">
        <v>834</v>
      </c>
      <c r="B79" s="236" t="s">
        <v>835</v>
      </c>
      <c r="C79" s="236"/>
      <c r="D79" s="219">
        <v>0</v>
      </c>
      <c r="E79" s="237">
        <v>5657</v>
      </c>
      <c r="F79" s="237"/>
      <c r="G79" s="219">
        <v>3960</v>
      </c>
      <c r="H79" s="221"/>
      <c r="I79" s="221">
        <v>0.700017677214071</v>
      </c>
    </row>
    <row r="80" ht="22" customHeight="1" spans="1:9">
      <c r="A80" s="214" t="s">
        <v>836</v>
      </c>
      <c r="B80" s="214" t="s">
        <v>837</v>
      </c>
      <c r="C80" s="214"/>
      <c r="D80" s="211">
        <v>0</v>
      </c>
      <c r="E80" s="240">
        <v>5000</v>
      </c>
      <c r="F80" s="240"/>
      <c r="G80" s="211">
        <v>3000</v>
      </c>
      <c r="H80" s="213"/>
      <c r="I80" s="213">
        <v>0.6</v>
      </c>
    </row>
    <row r="81" ht="22" customHeight="1" spans="1:9">
      <c r="A81" s="214" t="s">
        <v>838</v>
      </c>
      <c r="B81" s="214" t="s">
        <v>839</v>
      </c>
      <c r="C81" s="214"/>
      <c r="D81" s="211">
        <v>0</v>
      </c>
      <c r="E81" s="240">
        <v>5000</v>
      </c>
      <c r="F81" s="240"/>
      <c r="G81" s="211">
        <v>3000</v>
      </c>
      <c r="H81" s="213"/>
      <c r="I81" s="213">
        <v>0.6</v>
      </c>
    </row>
    <row r="82" ht="22" customHeight="1" spans="1:9">
      <c r="A82" s="214" t="s">
        <v>840</v>
      </c>
      <c r="B82" s="214" t="s">
        <v>841</v>
      </c>
      <c r="C82" s="214"/>
      <c r="D82" s="211">
        <v>0</v>
      </c>
      <c r="E82" s="240">
        <v>657</v>
      </c>
      <c r="F82" s="240"/>
      <c r="G82" s="211">
        <v>960</v>
      </c>
      <c r="H82" s="213"/>
      <c r="I82" s="213">
        <v>1.46118721461187</v>
      </c>
    </row>
    <row r="83" ht="22" customHeight="1" spans="1:9">
      <c r="A83" s="214" t="s">
        <v>842</v>
      </c>
      <c r="B83" s="214" t="s">
        <v>843</v>
      </c>
      <c r="C83" s="214"/>
      <c r="D83" s="211">
        <v>0</v>
      </c>
      <c r="E83" s="240">
        <v>17</v>
      </c>
      <c r="F83" s="240"/>
      <c r="G83" s="211">
        <v>0</v>
      </c>
      <c r="H83" s="213"/>
      <c r="I83" s="213">
        <v>0</v>
      </c>
    </row>
    <row r="84" ht="22" customHeight="1" spans="1:9">
      <c r="A84" s="214" t="s">
        <v>844</v>
      </c>
      <c r="B84" s="214" t="s">
        <v>845</v>
      </c>
      <c r="C84" s="214"/>
      <c r="D84" s="211">
        <v>0</v>
      </c>
      <c r="E84" s="240">
        <v>640</v>
      </c>
      <c r="F84" s="240"/>
      <c r="G84" s="211">
        <v>960</v>
      </c>
      <c r="H84" s="213"/>
      <c r="I84" s="213">
        <v>1.5</v>
      </c>
    </row>
    <row r="85" ht="22" customHeight="1" spans="1:9">
      <c r="A85" s="239"/>
      <c r="B85" s="214"/>
      <c r="C85" s="214"/>
      <c r="D85" s="240">
        <v>0</v>
      </c>
      <c r="E85" s="240">
        <v>0</v>
      </c>
      <c r="F85" s="240"/>
      <c r="G85" s="240">
        <v>0</v>
      </c>
      <c r="H85" s="213"/>
      <c r="I85" s="213"/>
    </row>
    <row r="86" s="23" customFormat="1" ht="22" customHeight="1" spans="1:9">
      <c r="A86" s="244"/>
      <c r="B86" s="244" t="s">
        <v>846</v>
      </c>
      <c r="C86" s="219">
        <v>11782</v>
      </c>
      <c r="D86" s="219">
        <v>15249</v>
      </c>
      <c r="E86" s="237">
        <v>37948</v>
      </c>
      <c r="F86" s="238">
        <v>3.22</v>
      </c>
      <c r="G86" s="219">
        <v>11129</v>
      </c>
      <c r="H86" s="221">
        <v>0.72981834874418</v>
      </c>
      <c r="I86" s="221">
        <v>0.293269737535575</v>
      </c>
    </row>
    <row r="87" ht="22" customHeight="1" spans="1:9">
      <c r="A87" s="239">
        <v>230</v>
      </c>
      <c r="B87" s="214" t="s">
        <v>847</v>
      </c>
      <c r="C87" s="211">
        <v>9044</v>
      </c>
      <c r="D87" s="211">
        <v>3450</v>
      </c>
      <c r="E87" s="211">
        <v>13309</v>
      </c>
      <c r="F87" s="217">
        <v>1.47</v>
      </c>
      <c r="G87" s="211">
        <v>8000</v>
      </c>
      <c r="H87" s="213">
        <v>2.31884057971014</v>
      </c>
      <c r="I87" s="213">
        <v>0.601097002028702</v>
      </c>
    </row>
    <row r="88" ht="22" customHeight="1" spans="1:9">
      <c r="A88" s="239">
        <v>23004</v>
      </c>
      <c r="B88" s="214" t="s">
        <v>848</v>
      </c>
      <c r="C88" s="214"/>
      <c r="D88" s="211">
        <v>0</v>
      </c>
      <c r="E88" s="211">
        <v>0</v>
      </c>
      <c r="F88" s="211"/>
      <c r="G88" s="211">
        <v>0</v>
      </c>
      <c r="H88" s="213"/>
      <c r="I88" s="213"/>
    </row>
    <row r="89" s="25" customFormat="1" ht="22" customHeight="1" spans="1:9">
      <c r="A89" s="239">
        <v>23006</v>
      </c>
      <c r="B89" s="214" t="s">
        <v>849</v>
      </c>
      <c r="C89" s="211">
        <v>2148</v>
      </c>
      <c r="D89" s="211">
        <v>0</v>
      </c>
      <c r="E89" s="211">
        <v>-74</v>
      </c>
      <c r="F89" s="217">
        <v>-0.03</v>
      </c>
      <c r="G89" s="211">
        <v>0</v>
      </c>
      <c r="H89" s="213"/>
      <c r="I89" s="213">
        <v>0</v>
      </c>
    </row>
    <row r="90" ht="22" customHeight="1" spans="1:9">
      <c r="A90" s="214">
        <v>2300603</v>
      </c>
      <c r="B90" s="214" t="s">
        <v>850</v>
      </c>
      <c r="C90" s="245">
        <v>2148</v>
      </c>
      <c r="D90" s="211">
        <v>0</v>
      </c>
      <c r="E90" s="211">
        <v>-74</v>
      </c>
      <c r="F90" s="217">
        <v>-0.03</v>
      </c>
      <c r="G90" s="211">
        <v>0</v>
      </c>
      <c r="H90" s="213"/>
      <c r="I90" s="213">
        <v>0</v>
      </c>
    </row>
    <row r="91" ht="22" customHeight="1" spans="1:9">
      <c r="A91" s="239">
        <v>23008</v>
      </c>
      <c r="B91" s="214" t="s">
        <v>851</v>
      </c>
      <c r="C91" s="245">
        <v>5500</v>
      </c>
      <c r="D91" s="211">
        <v>3000</v>
      </c>
      <c r="E91" s="211">
        <v>9000</v>
      </c>
      <c r="F91" s="217">
        <v>1.64</v>
      </c>
      <c r="G91" s="211">
        <v>8000</v>
      </c>
      <c r="H91" s="213">
        <v>2.66666666666667</v>
      </c>
      <c r="I91" s="213">
        <v>0.888888888888889</v>
      </c>
    </row>
    <row r="92" ht="22" customHeight="1" spans="1:9">
      <c r="A92" s="239">
        <v>23009</v>
      </c>
      <c r="B92" s="214" t="s">
        <v>852</v>
      </c>
      <c r="C92" s="245">
        <v>1396</v>
      </c>
      <c r="D92" s="211">
        <v>450</v>
      </c>
      <c r="E92" s="211">
        <v>4383</v>
      </c>
      <c r="F92" s="217">
        <v>3.14</v>
      </c>
      <c r="G92" s="211">
        <v>0</v>
      </c>
      <c r="H92" s="213">
        <v>0</v>
      </c>
      <c r="I92" s="213">
        <v>0</v>
      </c>
    </row>
    <row r="93" ht="22" customHeight="1" spans="1:9">
      <c r="A93" s="239">
        <v>23011</v>
      </c>
      <c r="B93" s="214" t="s">
        <v>853</v>
      </c>
      <c r="C93" s="214"/>
      <c r="D93" s="211">
        <v>0</v>
      </c>
      <c r="E93" s="211">
        <v>0</v>
      </c>
      <c r="F93" s="211"/>
      <c r="G93" s="240">
        <v>0</v>
      </c>
      <c r="H93" s="213"/>
      <c r="I93" s="213"/>
    </row>
    <row r="94" ht="22" customHeight="1" spans="1:9">
      <c r="A94" s="246">
        <v>231</v>
      </c>
      <c r="B94" s="247" t="s">
        <v>854</v>
      </c>
      <c r="C94" s="211">
        <v>0</v>
      </c>
      <c r="D94" s="211">
        <v>1200</v>
      </c>
      <c r="E94" s="211">
        <v>1200</v>
      </c>
      <c r="F94" s="211"/>
      <c r="G94" s="211">
        <v>0</v>
      </c>
      <c r="H94" s="213">
        <v>0</v>
      </c>
      <c r="I94" s="213">
        <v>0</v>
      </c>
    </row>
    <row r="95" ht="22" customHeight="1" spans="1:9">
      <c r="A95" s="214">
        <v>23104</v>
      </c>
      <c r="B95" s="214" t="s">
        <v>855</v>
      </c>
      <c r="C95" s="214"/>
      <c r="D95" s="211">
        <v>1200</v>
      </c>
      <c r="E95" s="211">
        <v>1200</v>
      </c>
      <c r="F95" s="211"/>
      <c r="G95" s="211"/>
      <c r="H95" s="213">
        <v>0</v>
      </c>
      <c r="I95" s="213">
        <v>0</v>
      </c>
    </row>
    <row r="96" ht="22" customHeight="1" spans="1:9">
      <c r="A96" s="214">
        <v>23105</v>
      </c>
      <c r="B96" s="214" t="s">
        <v>856</v>
      </c>
      <c r="C96" s="214"/>
      <c r="D96" s="211">
        <v>0</v>
      </c>
      <c r="E96" s="211">
        <v>0</v>
      </c>
      <c r="F96" s="211"/>
      <c r="G96" s="211">
        <v>0</v>
      </c>
      <c r="H96" s="213"/>
      <c r="I96" s="213"/>
    </row>
    <row r="97" s="23" customFormat="1" ht="22" customHeight="1" spans="1:9">
      <c r="A97" s="244"/>
      <c r="B97" s="244" t="s">
        <v>857</v>
      </c>
      <c r="C97" s="237">
        <v>20826</v>
      </c>
      <c r="D97" s="237">
        <v>19899</v>
      </c>
      <c r="E97" s="237">
        <v>52457</v>
      </c>
      <c r="F97" s="238">
        <v>2.52</v>
      </c>
      <c r="G97" s="237">
        <v>19129</v>
      </c>
      <c r="H97" s="221">
        <v>0.96130458817026</v>
      </c>
      <c r="I97" s="221">
        <v>0.364660579141011</v>
      </c>
    </row>
  </sheetData>
  <mergeCells count="8">
    <mergeCell ref="A2:I2"/>
    <mergeCell ref="G3:I3"/>
    <mergeCell ref="E4:F4"/>
    <mergeCell ref="G4:I4"/>
    <mergeCell ref="A4:A5"/>
    <mergeCell ref="B4:B5"/>
    <mergeCell ref="C4:C5"/>
    <mergeCell ref="D4:D5"/>
  </mergeCells>
  <printOptions horizontalCentered="1"/>
  <pageMargins left="0.590277777777778" right="0.236111111111111" top="0.373611111111111" bottom="0.373611111111111" header="0.172916666666667" footer="0.172916666666667"/>
  <pageSetup paperSize="9" scale="74" fitToHeight="0" orientation="portrait" useFirstPageNumber="1" horizontalDpi="600"/>
  <headerFooter alignWithMargins="0" scaleWithDoc="0">
    <oddFooter>&amp;C&amp;"宋体"&amp;14-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zoomScale="90" zoomScaleNormal="90" zoomScaleSheetLayoutView="60" workbookViewId="0">
      <selection activeCell="K6" sqref="K6"/>
    </sheetView>
  </sheetViews>
  <sheetFormatPr defaultColWidth="10" defaultRowHeight="13.5" customHeight="1"/>
  <cols>
    <col min="1" max="1" width="12.8571428571429" style="197" customWidth="1"/>
    <col min="2" max="2" width="36.7142857142857" style="197" customWidth="1"/>
    <col min="3" max="3" width="9.38095238095238" style="197" customWidth="1"/>
    <col min="4" max="5" width="9.38095238095238" style="195" customWidth="1"/>
    <col min="6" max="6" width="10" style="195" customWidth="1"/>
    <col min="7" max="7" width="8.26666666666667" style="195" customWidth="1"/>
    <col min="8" max="8" width="9.00952380952381" style="195" customWidth="1"/>
    <col min="9" max="9" width="8.88571428571429" style="195" customWidth="1"/>
    <col min="10" max="16384" width="10.2857142857143" style="1" customWidth="1"/>
  </cols>
  <sheetData>
    <row r="1" s="193" customFormat="1" ht="19.5" customHeight="1" spans="1:3">
      <c r="A1" s="198" t="s">
        <v>858</v>
      </c>
      <c r="B1" s="199"/>
      <c r="C1" s="199"/>
    </row>
    <row r="2" s="193" customFormat="1" ht="38.25" customHeight="1" spans="1:9">
      <c r="A2" s="200" t="s">
        <v>859</v>
      </c>
      <c r="B2" s="201"/>
      <c r="C2" s="201"/>
      <c r="D2" s="202"/>
      <c r="E2" s="202"/>
      <c r="F2" s="202"/>
      <c r="G2" s="202"/>
      <c r="H2" s="202"/>
      <c r="I2" s="202"/>
    </row>
    <row r="3" s="194" customFormat="1" ht="19.5" customHeight="1" spans="1:9">
      <c r="A3" s="199"/>
      <c r="B3" s="199"/>
      <c r="C3" s="199"/>
      <c r="D3" s="203"/>
      <c r="E3" s="203"/>
      <c r="F3" s="203"/>
      <c r="G3" s="204" t="s">
        <v>860</v>
      </c>
      <c r="H3" s="204"/>
      <c r="I3" s="224"/>
    </row>
    <row r="4" s="193" customFormat="1" ht="52" customHeight="1" spans="1:9">
      <c r="A4" s="205" t="s">
        <v>3</v>
      </c>
      <c r="B4" s="205" t="s">
        <v>4</v>
      </c>
      <c r="C4" s="206" t="s">
        <v>861</v>
      </c>
      <c r="D4" s="206" t="s">
        <v>862</v>
      </c>
      <c r="E4" s="207" t="s">
        <v>863</v>
      </c>
      <c r="F4" s="206"/>
      <c r="G4" s="206" t="s">
        <v>8</v>
      </c>
      <c r="H4" s="206"/>
      <c r="I4" s="206"/>
    </row>
    <row r="5" s="193" customFormat="1" ht="52" customHeight="1" spans="1:9">
      <c r="A5" s="205"/>
      <c r="B5" s="205"/>
      <c r="C5" s="206"/>
      <c r="D5" s="206"/>
      <c r="E5" s="206" t="s">
        <v>9</v>
      </c>
      <c r="F5" s="206" t="s">
        <v>10</v>
      </c>
      <c r="G5" s="206" t="s">
        <v>9</v>
      </c>
      <c r="H5" s="206" t="s">
        <v>11</v>
      </c>
      <c r="I5" s="206" t="s">
        <v>10</v>
      </c>
    </row>
    <row r="6" s="195" customFormat="1" ht="42" customHeight="1" spans="1:9">
      <c r="A6" s="208">
        <v>105040201</v>
      </c>
      <c r="B6" s="209" t="s">
        <v>864</v>
      </c>
      <c r="C6" s="210" t="s">
        <v>865</v>
      </c>
      <c r="D6" s="211">
        <v>0</v>
      </c>
      <c r="E6" s="211">
        <v>0</v>
      </c>
      <c r="F6" s="212"/>
      <c r="G6" s="211">
        <v>0</v>
      </c>
      <c r="H6" s="213"/>
      <c r="I6" s="213"/>
    </row>
    <row r="7" s="195" customFormat="1" ht="42" customHeight="1" spans="1:9">
      <c r="A7" s="208">
        <v>105040202</v>
      </c>
      <c r="B7" s="214" t="s">
        <v>866</v>
      </c>
      <c r="C7" s="210" t="s">
        <v>865</v>
      </c>
      <c r="D7" s="211">
        <v>0</v>
      </c>
      <c r="E7" s="211">
        <v>0</v>
      </c>
      <c r="F7" s="212"/>
      <c r="G7" s="211">
        <v>0</v>
      </c>
      <c r="H7" s="213"/>
      <c r="I7" s="213"/>
    </row>
    <row r="8" s="195" customFormat="1" ht="42" customHeight="1" spans="1:9">
      <c r="A8" s="208">
        <v>105040205</v>
      </c>
      <c r="B8" s="215" t="s">
        <v>867</v>
      </c>
      <c r="C8" s="210" t="s">
        <v>865</v>
      </c>
      <c r="D8" s="211">
        <v>0</v>
      </c>
      <c r="E8" s="211">
        <v>0</v>
      </c>
      <c r="F8" s="212"/>
      <c r="G8" s="211">
        <v>0</v>
      </c>
      <c r="H8" s="213"/>
      <c r="I8" s="213"/>
    </row>
    <row r="9" s="195" customFormat="1" ht="42" customHeight="1" spans="1:9">
      <c r="A9" s="208">
        <v>105040211</v>
      </c>
      <c r="B9" s="214" t="s">
        <v>868</v>
      </c>
      <c r="C9" s="210" t="s">
        <v>865</v>
      </c>
      <c r="D9" s="211">
        <v>0</v>
      </c>
      <c r="E9" s="211">
        <v>0</v>
      </c>
      <c r="F9" s="212"/>
      <c r="G9" s="211">
        <v>0</v>
      </c>
      <c r="H9" s="213"/>
      <c r="I9" s="213"/>
    </row>
    <row r="10" s="195" customFormat="1" ht="42" customHeight="1" spans="1:9">
      <c r="A10" s="208">
        <v>105040213</v>
      </c>
      <c r="B10" s="214" t="s">
        <v>869</v>
      </c>
      <c r="C10" s="210" t="s">
        <v>865</v>
      </c>
      <c r="D10" s="211">
        <v>0</v>
      </c>
      <c r="E10" s="211">
        <v>0</v>
      </c>
      <c r="F10" s="212"/>
      <c r="G10" s="211">
        <v>0</v>
      </c>
      <c r="H10" s="213"/>
      <c r="I10" s="213"/>
    </row>
    <row r="11" s="195" customFormat="1" ht="42" customHeight="1" spans="1:9">
      <c r="A11" s="208">
        <v>105040214</v>
      </c>
      <c r="B11" s="214" t="s">
        <v>870</v>
      </c>
      <c r="C11" s="210" t="s">
        <v>865</v>
      </c>
      <c r="D11" s="211">
        <v>0</v>
      </c>
      <c r="E11" s="211">
        <v>0</v>
      </c>
      <c r="F11" s="212"/>
      <c r="G11" s="211">
        <v>0</v>
      </c>
      <c r="H11" s="213"/>
      <c r="I11" s="213"/>
    </row>
    <row r="12" s="195" customFormat="1" ht="42" customHeight="1" spans="1:9">
      <c r="A12" s="208">
        <v>105040216</v>
      </c>
      <c r="B12" s="214" t="s">
        <v>871</v>
      </c>
      <c r="C12" s="210" t="s">
        <v>865</v>
      </c>
      <c r="D12" s="211">
        <v>0</v>
      </c>
      <c r="E12" s="211">
        <v>12000</v>
      </c>
      <c r="F12" s="216">
        <v>1</v>
      </c>
      <c r="G12" s="211">
        <v>0</v>
      </c>
      <c r="H12" s="217">
        <v>0</v>
      </c>
      <c r="I12" s="213">
        <v>0</v>
      </c>
    </row>
    <row r="13" s="195" customFormat="1" ht="42" customHeight="1" spans="1:9">
      <c r="A13" s="208">
        <v>105040217</v>
      </c>
      <c r="B13" s="214" t="s">
        <v>872</v>
      </c>
      <c r="C13" s="210" t="s">
        <v>865</v>
      </c>
      <c r="D13" s="211">
        <v>0</v>
      </c>
      <c r="E13" s="211">
        <v>0</v>
      </c>
      <c r="F13" s="212"/>
      <c r="G13" s="211">
        <v>0</v>
      </c>
      <c r="H13" s="213"/>
      <c r="I13" s="213"/>
    </row>
    <row r="14" s="195" customFormat="1" ht="42" customHeight="1" spans="1:9">
      <c r="A14" s="208">
        <v>105040218</v>
      </c>
      <c r="B14" s="215" t="s">
        <v>873</v>
      </c>
      <c r="C14" s="210" t="s">
        <v>865</v>
      </c>
      <c r="D14" s="211">
        <v>0</v>
      </c>
      <c r="E14" s="211">
        <v>0</v>
      </c>
      <c r="F14" s="212"/>
      <c r="G14" s="211">
        <v>0</v>
      </c>
      <c r="H14" s="213"/>
      <c r="I14" s="213"/>
    </row>
    <row r="15" s="195" customFormat="1" ht="42" customHeight="1" spans="1:9">
      <c r="A15" s="208">
        <v>105040219</v>
      </c>
      <c r="B15" s="214" t="s">
        <v>874</v>
      </c>
      <c r="C15" s="210" t="s">
        <v>865</v>
      </c>
      <c r="D15" s="211">
        <v>0</v>
      </c>
      <c r="E15" s="211">
        <v>0</v>
      </c>
      <c r="F15" s="212"/>
      <c r="G15" s="211">
        <v>0</v>
      </c>
      <c r="H15" s="213"/>
      <c r="I15" s="213"/>
    </row>
    <row r="16" s="195" customFormat="1" ht="42" customHeight="1" spans="1:9">
      <c r="A16" s="208">
        <v>105040220</v>
      </c>
      <c r="B16" s="214" t="s">
        <v>875</v>
      </c>
      <c r="C16" s="210" t="s">
        <v>865</v>
      </c>
      <c r="D16" s="211">
        <v>0</v>
      </c>
      <c r="E16" s="211">
        <v>0</v>
      </c>
      <c r="F16" s="212"/>
      <c r="G16" s="211">
        <v>0</v>
      </c>
      <c r="H16" s="213"/>
      <c r="I16" s="213"/>
    </row>
    <row r="17" s="195" customFormat="1" ht="42" customHeight="1" spans="1:9">
      <c r="A17" s="208">
        <v>105040231</v>
      </c>
      <c r="B17" s="214" t="s">
        <v>876</v>
      </c>
      <c r="C17" s="210" t="s">
        <v>865</v>
      </c>
      <c r="D17" s="211">
        <v>1200</v>
      </c>
      <c r="E17" s="211">
        <v>1200</v>
      </c>
      <c r="F17" s="216">
        <v>1</v>
      </c>
      <c r="G17" s="211">
        <v>0</v>
      </c>
      <c r="H17" s="213">
        <v>0</v>
      </c>
      <c r="I17" s="213">
        <v>0</v>
      </c>
    </row>
    <row r="18" s="195" customFormat="1" ht="42" customHeight="1" spans="1:9">
      <c r="A18" s="208">
        <v>105040232</v>
      </c>
      <c r="B18" s="214" t="s">
        <v>877</v>
      </c>
      <c r="C18" s="210" t="s">
        <v>865</v>
      </c>
      <c r="D18" s="211">
        <v>0</v>
      </c>
      <c r="E18" s="211">
        <v>0</v>
      </c>
      <c r="F18" s="212"/>
      <c r="G18" s="211">
        <v>0</v>
      </c>
      <c r="H18" s="213"/>
      <c r="I18" s="213"/>
    </row>
    <row r="19" s="195" customFormat="1" ht="42" customHeight="1" spans="1:9">
      <c r="A19" s="208">
        <v>105040233</v>
      </c>
      <c r="B19" s="214" t="s">
        <v>878</v>
      </c>
      <c r="C19" s="210" t="s">
        <v>865</v>
      </c>
      <c r="D19" s="211">
        <v>0</v>
      </c>
      <c r="E19" s="211">
        <v>0</v>
      </c>
      <c r="F19" s="212"/>
      <c r="G19" s="211">
        <v>0</v>
      </c>
      <c r="H19" s="213"/>
      <c r="I19" s="213"/>
    </row>
    <row r="20" s="195" customFormat="1" ht="42" customHeight="1" spans="1:9">
      <c r="A20" s="208">
        <v>105040298</v>
      </c>
      <c r="B20" s="215" t="s">
        <v>879</v>
      </c>
      <c r="C20" s="210" t="s">
        <v>865</v>
      </c>
      <c r="D20" s="211">
        <v>0</v>
      </c>
      <c r="E20" s="211">
        <v>0</v>
      </c>
      <c r="F20" s="212"/>
      <c r="G20" s="211">
        <v>0</v>
      </c>
      <c r="H20" s="213"/>
      <c r="I20" s="213"/>
    </row>
    <row r="21" s="195" customFormat="1" ht="42" customHeight="1" spans="1:9">
      <c r="A21" s="208">
        <v>105040299</v>
      </c>
      <c r="B21" s="214" t="s">
        <v>880</v>
      </c>
      <c r="C21" s="210" t="s">
        <v>865</v>
      </c>
      <c r="D21" s="211">
        <v>0</v>
      </c>
      <c r="E21" s="211">
        <v>6000</v>
      </c>
      <c r="F21" s="216">
        <v>1</v>
      </c>
      <c r="G21" s="211">
        <v>0</v>
      </c>
      <c r="H21" s="217">
        <v>0</v>
      </c>
      <c r="I21" s="213">
        <v>0</v>
      </c>
    </row>
    <row r="22" s="196" customFormat="1" ht="42" customHeight="1" spans="1:9">
      <c r="A22" s="205"/>
      <c r="B22" s="218" t="s">
        <v>881</v>
      </c>
      <c r="C22" s="219">
        <v>0</v>
      </c>
      <c r="D22" s="219">
        <v>1200</v>
      </c>
      <c r="E22" s="219">
        <v>19200</v>
      </c>
      <c r="F22" s="220">
        <v>1</v>
      </c>
      <c r="G22" s="219">
        <v>0</v>
      </c>
      <c r="H22" s="221">
        <v>0</v>
      </c>
      <c r="I22" s="221">
        <v>0</v>
      </c>
    </row>
    <row r="23" customHeight="1" spans="1:9">
      <c r="A23" s="222"/>
      <c r="B23" s="222"/>
      <c r="C23" s="222"/>
      <c r="D23" s="223"/>
      <c r="E23" s="223"/>
      <c r="F23" s="223"/>
      <c r="G23" s="223"/>
      <c r="H23" s="223"/>
      <c r="I23" s="223"/>
    </row>
  </sheetData>
  <mergeCells count="8">
    <mergeCell ref="A2:I2"/>
    <mergeCell ref="G3:I3"/>
    <mergeCell ref="E4:F4"/>
    <mergeCell ref="G4:I4"/>
    <mergeCell ref="A4:A5"/>
    <mergeCell ref="B4:B5"/>
    <mergeCell ref="C4:C5"/>
    <mergeCell ref="D4:D5"/>
  </mergeCells>
  <printOptions horizontalCentered="1"/>
  <pageMargins left="0.629861111111111" right="0.393055555555556" top="0.786805555555556" bottom="0.373611111111111" header="0.172916666666667" footer="0.172916666666667"/>
  <pageSetup paperSize="9" scale="85" fitToHeight="0" orientation="portrait" useFirstPageNumber="1" horizontalDpi="600"/>
  <headerFooter alignWithMargins="0" scaleWithDoc="0">
    <oddFooter>&amp;C&amp;"宋体"&amp;14-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E3" sqref="E3"/>
    </sheetView>
  </sheetViews>
  <sheetFormatPr defaultColWidth="8.88571428571429" defaultRowHeight="12"/>
  <cols>
    <col min="1" max="1" width="120.714285714286" style="1" customWidth="1"/>
    <col min="2" max="16384" width="8.88571428571429" style="1"/>
  </cols>
  <sheetData>
    <row r="1" ht="28" customHeight="1"/>
    <row r="2" ht="61" customHeight="1" spans="1:1">
      <c r="A2" s="190" t="s">
        <v>882</v>
      </c>
    </row>
    <row r="3" ht="409" customHeight="1" spans="1:1">
      <c r="A3" s="191" t="s">
        <v>883</v>
      </c>
    </row>
    <row r="4" spans="1:1">
      <c r="A4" s="192"/>
    </row>
    <row r="5" spans="1:1">
      <c r="A5" s="192"/>
    </row>
    <row r="6" spans="1:1">
      <c r="A6" s="192"/>
    </row>
    <row r="7" spans="1:1">
      <c r="A7" s="192"/>
    </row>
    <row r="8" spans="1:1">
      <c r="A8" s="192"/>
    </row>
    <row r="9" spans="1:1">
      <c r="A9" s="192"/>
    </row>
    <row r="10" spans="1:1">
      <c r="A10" s="192"/>
    </row>
    <row r="11" spans="1:1">
      <c r="A11" s="192"/>
    </row>
    <row r="12" spans="1:1">
      <c r="A12" s="192"/>
    </row>
    <row r="13" spans="1:1">
      <c r="A13" s="192"/>
    </row>
    <row r="14" spans="1:1">
      <c r="A14" s="192"/>
    </row>
    <row r="15" spans="1:1">
      <c r="A15" s="192"/>
    </row>
    <row r="16" spans="1:1">
      <c r="A16" s="192"/>
    </row>
    <row r="17" spans="1:1">
      <c r="A17" s="192"/>
    </row>
    <row r="18" spans="1:1">
      <c r="A18" s="192"/>
    </row>
    <row r="19" spans="1:1">
      <c r="A19" s="192"/>
    </row>
    <row r="20" spans="1:1">
      <c r="A20" s="192"/>
    </row>
    <row r="21" spans="1:1">
      <c r="A21" s="192"/>
    </row>
  </sheetData>
  <mergeCells count="1">
    <mergeCell ref="A3:A21"/>
  </mergeCells>
  <pageMargins left="0.786805555555556" right="0.984027777777778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L4" sqref="L4"/>
    </sheetView>
  </sheetViews>
  <sheetFormatPr defaultColWidth="8.88571428571429" defaultRowHeight="12" outlineLevelCol="6"/>
  <cols>
    <col min="1" max="1" width="33.9428571428571" style="5" customWidth="1"/>
    <col min="2" max="2" width="8.78095238095238" style="166" customWidth="1"/>
    <col min="3" max="3" width="8.78095238095238" style="1" customWidth="1"/>
    <col min="4" max="4" width="9.51428571428571" style="1" customWidth="1"/>
    <col min="5" max="5" width="8.78095238095238" style="1" customWidth="1"/>
    <col min="6" max="7" width="11.8857142857143" style="1" customWidth="1"/>
    <col min="8" max="16384" width="8.88571428571429" style="1"/>
  </cols>
  <sheetData>
    <row r="1" ht="24" customHeight="1" spans="1:1">
      <c r="A1" s="77" t="s">
        <v>884</v>
      </c>
    </row>
    <row r="2" ht="39" customHeight="1" spans="1:7">
      <c r="A2" s="78" t="s">
        <v>885</v>
      </c>
      <c r="B2" s="167"/>
      <c r="C2" s="79"/>
      <c r="D2" s="79"/>
      <c r="E2" s="79"/>
      <c r="F2" s="79"/>
      <c r="G2" s="79"/>
    </row>
    <row r="3" ht="20.25" spans="1:7">
      <c r="A3" s="80"/>
      <c r="B3" s="168"/>
      <c r="C3" s="81"/>
      <c r="D3" s="82"/>
      <c r="E3" s="82"/>
      <c r="F3" s="83" t="s">
        <v>860</v>
      </c>
      <c r="G3" s="83"/>
    </row>
    <row r="4" ht="45" customHeight="1" spans="1:7">
      <c r="A4" s="169" t="s">
        <v>886</v>
      </c>
      <c r="B4" s="170" t="s">
        <v>887</v>
      </c>
      <c r="C4" s="171" t="str">
        <f>YEAR([1]封面!$B$7)-1&amp;"年"</f>
        <v>2020年</v>
      </c>
      <c r="D4" s="171"/>
      <c r="E4" s="172" t="s">
        <v>91</v>
      </c>
      <c r="F4" s="173" t="s">
        <v>888</v>
      </c>
      <c r="G4" s="173"/>
    </row>
    <row r="5" ht="45" customHeight="1" spans="1:7">
      <c r="A5" s="169"/>
      <c r="B5" s="174"/>
      <c r="C5" s="171" t="s">
        <v>889</v>
      </c>
      <c r="D5" s="175" t="s">
        <v>890</v>
      </c>
      <c r="E5" s="176"/>
      <c r="F5" s="171" t="s">
        <v>891</v>
      </c>
      <c r="G5" s="171" t="s">
        <v>892</v>
      </c>
    </row>
    <row r="6" ht="22" customHeight="1" spans="1:7">
      <c r="A6" s="177" t="s">
        <v>893</v>
      </c>
      <c r="B6" s="178">
        <f>SUM(B7:B17)</f>
        <v>0</v>
      </c>
      <c r="C6" s="178">
        <f>SUM(C7:C17)</f>
        <v>0</v>
      </c>
      <c r="D6" s="178">
        <f>SUM(D7:D17)</f>
        <v>0</v>
      </c>
      <c r="E6" s="178">
        <f>SUM(E7:E17)</f>
        <v>0</v>
      </c>
      <c r="F6" s="179"/>
      <c r="G6" s="91" t="str">
        <f t="shared" ref="G6:G17" si="0">IF(C6&lt;&gt;0,D6/C6,"")</f>
        <v/>
      </c>
    </row>
    <row r="7" ht="22" customHeight="1" spans="1:7">
      <c r="A7" s="152" t="s">
        <v>894</v>
      </c>
      <c r="B7" s="180"/>
      <c r="C7" s="181"/>
      <c r="D7" s="182"/>
      <c r="E7" s="182"/>
      <c r="F7" s="124"/>
      <c r="G7" s="95" t="str">
        <f t="shared" si="0"/>
        <v/>
      </c>
    </row>
    <row r="8" ht="22" customHeight="1" spans="1:7">
      <c r="A8" s="152" t="s">
        <v>895</v>
      </c>
      <c r="B8" s="180"/>
      <c r="C8" s="181"/>
      <c r="D8" s="182"/>
      <c r="E8" s="182"/>
      <c r="F8" s="124"/>
      <c r="G8" s="95" t="str">
        <f t="shared" si="0"/>
        <v/>
      </c>
    </row>
    <row r="9" ht="22" customHeight="1" spans="1:7">
      <c r="A9" s="152" t="s">
        <v>896</v>
      </c>
      <c r="B9" s="180"/>
      <c r="C9" s="181"/>
      <c r="D9" s="182"/>
      <c r="E9" s="182"/>
      <c r="F9" s="124"/>
      <c r="G9" s="95" t="str">
        <f t="shared" si="0"/>
        <v/>
      </c>
    </row>
    <row r="10" ht="22" customHeight="1" spans="1:7">
      <c r="A10" s="152" t="s">
        <v>897</v>
      </c>
      <c r="B10" s="180"/>
      <c r="C10" s="181"/>
      <c r="D10" s="182"/>
      <c r="E10" s="182"/>
      <c r="F10" s="124"/>
      <c r="G10" s="95" t="str">
        <f t="shared" si="0"/>
        <v/>
      </c>
    </row>
    <row r="11" ht="22" customHeight="1" spans="1:7">
      <c r="A11" s="152" t="s">
        <v>898</v>
      </c>
      <c r="B11" s="180"/>
      <c r="C11" s="181"/>
      <c r="D11" s="182"/>
      <c r="E11" s="182"/>
      <c r="F11" s="124"/>
      <c r="G11" s="95" t="str">
        <f t="shared" si="0"/>
        <v/>
      </c>
    </row>
    <row r="12" ht="22" customHeight="1" spans="1:7">
      <c r="A12" s="152" t="s">
        <v>899</v>
      </c>
      <c r="B12" s="180"/>
      <c r="C12" s="181"/>
      <c r="D12" s="182"/>
      <c r="E12" s="182"/>
      <c r="F12" s="124"/>
      <c r="G12" s="95" t="str">
        <f t="shared" si="0"/>
        <v/>
      </c>
    </row>
    <row r="13" ht="22" customHeight="1" spans="1:7">
      <c r="A13" s="152" t="s">
        <v>900</v>
      </c>
      <c r="B13" s="180"/>
      <c r="C13" s="181"/>
      <c r="D13" s="182"/>
      <c r="E13" s="182"/>
      <c r="F13" s="124"/>
      <c r="G13" s="95" t="str">
        <f t="shared" si="0"/>
        <v/>
      </c>
    </row>
    <row r="14" ht="22" customHeight="1" spans="1:7">
      <c r="A14" s="152" t="s">
        <v>901</v>
      </c>
      <c r="B14" s="180"/>
      <c r="C14" s="181"/>
      <c r="D14" s="182"/>
      <c r="E14" s="182"/>
      <c r="F14" s="124"/>
      <c r="G14" s="95" t="str">
        <f t="shared" si="0"/>
        <v/>
      </c>
    </row>
    <row r="15" ht="22" customHeight="1" spans="1:7">
      <c r="A15" s="183" t="s">
        <v>902</v>
      </c>
      <c r="B15" s="184"/>
      <c r="C15" s="181"/>
      <c r="D15" s="182"/>
      <c r="E15" s="182"/>
      <c r="F15" s="124"/>
      <c r="G15" s="95" t="str">
        <f t="shared" si="0"/>
        <v/>
      </c>
    </row>
    <row r="16" ht="22" customHeight="1" spans="1:7">
      <c r="A16" s="152" t="s">
        <v>903</v>
      </c>
      <c r="B16" s="180"/>
      <c r="C16" s="181"/>
      <c r="D16" s="182"/>
      <c r="E16" s="182"/>
      <c r="F16" s="124"/>
      <c r="G16" s="95" t="str">
        <f t="shared" si="0"/>
        <v/>
      </c>
    </row>
    <row r="17" ht="22" customHeight="1" spans="1:7">
      <c r="A17" s="152" t="s">
        <v>904</v>
      </c>
      <c r="B17" s="180"/>
      <c r="C17" s="181"/>
      <c r="D17" s="182"/>
      <c r="E17" s="182"/>
      <c r="F17" s="124"/>
      <c r="G17" s="95" t="str">
        <f t="shared" si="0"/>
        <v/>
      </c>
    </row>
    <row r="18" ht="22" customHeight="1" spans="1:7">
      <c r="A18" s="177" t="s">
        <v>905</v>
      </c>
      <c r="B18" s="178">
        <f>SUM(B19:B20)</f>
        <v>0</v>
      </c>
      <c r="C18" s="178">
        <f>SUM(C19:C20)</f>
        <v>0</v>
      </c>
      <c r="D18" s="178">
        <f>SUM(D19:D20)</f>
        <v>0</v>
      </c>
      <c r="E18" s="178">
        <f>SUM(E19:E20)</f>
        <v>0</v>
      </c>
      <c r="F18" s="179"/>
      <c r="G18" s="91" t="str">
        <f>IF(B18&lt;&gt;0,D18/B18,"")</f>
        <v/>
      </c>
    </row>
    <row r="19" ht="22" customHeight="1" spans="1:7">
      <c r="A19" s="138" t="s">
        <v>906</v>
      </c>
      <c r="B19" s="185"/>
      <c r="C19" s="181"/>
      <c r="D19" s="181"/>
      <c r="E19" s="181"/>
      <c r="F19" s="124"/>
      <c r="G19" s="95" t="str">
        <f>IF(C19&lt;&gt;0,D19/C19,"")</f>
        <v/>
      </c>
    </row>
    <row r="20" ht="22" customHeight="1" spans="1:7">
      <c r="A20" s="138" t="s">
        <v>907</v>
      </c>
      <c r="B20" s="185"/>
      <c r="C20" s="181"/>
      <c r="D20" s="181"/>
      <c r="E20" s="181"/>
      <c r="F20" s="124"/>
      <c r="G20" s="95" t="str">
        <f>IF(C20&lt;&gt;0,D20/C20,"")</f>
        <v/>
      </c>
    </row>
    <row r="21" ht="22" customHeight="1" spans="1:7">
      <c r="A21" s="177" t="s">
        <v>908</v>
      </c>
      <c r="B21" s="178">
        <f>SUM(B22:B23)</f>
        <v>0</v>
      </c>
      <c r="C21" s="178">
        <f>SUM(C22:C23)</f>
        <v>0</v>
      </c>
      <c r="D21" s="178">
        <f>SUM(D22:D23)</f>
        <v>0</v>
      </c>
      <c r="E21" s="178">
        <f>SUM(E22:E23)</f>
        <v>0</v>
      </c>
      <c r="F21" s="179"/>
      <c r="G21" s="91"/>
    </row>
    <row r="22" ht="22" customHeight="1" spans="1:7">
      <c r="A22" s="138" t="s">
        <v>909</v>
      </c>
      <c r="B22" s="185"/>
      <c r="C22" s="181"/>
      <c r="D22" s="181"/>
      <c r="E22" s="181"/>
      <c r="F22" s="124"/>
      <c r="G22" s="95" t="str">
        <f t="shared" ref="G22:G27" si="1">IF(C22&lt;&gt;0,D22/C22,"")</f>
        <v/>
      </c>
    </row>
    <row r="23" ht="22" customHeight="1" spans="1:7">
      <c r="A23" s="138" t="s">
        <v>910</v>
      </c>
      <c r="B23" s="185"/>
      <c r="C23" s="181"/>
      <c r="D23" s="181"/>
      <c r="E23" s="181"/>
      <c r="F23" s="124"/>
      <c r="G23" s="95" t="str">
        <f t="shared" si="1"/>
        <v/>
      </c>
    </row>
    <row r="24" ht="22" customHeight="1" spans="1:7">
      <c r="A24" s="177" t="s">
        <v>911</v>
      </c>
      <c r="B24" s="178">
        <f>SUM(B25:B27)</f>
        <v>0</v>
      </c>
      <c r="C24" s="178">
        <f>SUM(C25:C27)</f>
        <v>0</v>
      </c>
      <c r="D24" s="178">
        <f>SUM(D25:D27)</f>
        <v>0</v>
      </c>
      <c r="E24" s="178">
        <f>SUM(E25:E27)</f>
        <v>0</v>
      </c>
      <c r="F24" s="179"/>
      <c r="G24" s="91" t="str">
        <f t="shared" si="1"/>
        <v/>
      </c>
    </row>
    <row r="25" ht="22" customHeight="1" spans="1:7">
      <c r="A25" s="138" t="s">
        <v>912</v>
      </c>
      <c r="B25" s="185"/>
      <c r="C25" s="181"/>
      <c r="D25" s="182"/>
      <c r="E25" s="182"/>
      <c r="F25" s="124"/>
      <c r="G25" s="95" t="str">
        <f t="shared" si="1"/>
        <v/>
      </c>
    </row>
    <row r="26" ht="22" customHeight="1" spans="1:7">
      <c r="A26" s="138" t="s">
        <v>913</v>
      </c>
      <c r="B26" s="185"/>
      <c r="C26" s="181"/>
      <c r="D26" s="181"/>
      <c r="E26" s="181"/>
      <c r="F26" s="124"/>
      <c r="G26" s="95" t="str">
        <f t="shared" si="1"/>
        <v/>
      </c>
    </row>
    <row r="27" ht="22" customHeight="1" spans="1:7">
      <c r="A27" s="138" t="s">
        <v>914</v>
      </c>
      <c r="B27" s="185"/>
      <c r="C27" s="181"/>
      <c r="D27" s="181"/>
      <c r="E27" s="181"/>
      <c r="F27" s="124"/>
      <c r="G27" s="95" t="str">
        <f t="shared" si="1"/>
        <v/>
      </c>
    </row>
    <row r="28" ht="22" customHeight="1" spans="1:7">
      <c r="A28" s="138" t="s">
        <v>915</v>
      </c>
      <c r="B28" s="185"/>
      <c r="C28" s="181"/>
      <c r="D28" s="181"/>
      <c r="E28" s="181"/>
      <c r="F28" s="124"/>
      <c r="G28" s="95"/>
    </row>
    <row r="29" ht="22" customHeight="1" spans="1:7">
      <c r="A29" s="155" t="s">
        <v>916</v>
      </c>
      <c r="B29" s="181"/>
      <c r="C29" s="181">
        <f>C6+B18+C21+C24+C28</f>
        <v>0</v>
      </c>
      <c r="D29" s="181">
        <f>D6+D18+D21+D24+D28</f>
        <v>0</v>
      </c>
      <c r="E29" s="181">
        <f>E6+E18+E21+E24+E28</f>
        <v>0</v>
      </c>
      <c r="F29" s="124"/>
      <c r="G29" s="95" t="str">
        <f>IF(C29&lt;&gt;0,D29/C29,"")</f>
        <v/>
      </c>
    </row>
    <row r="30" ht="22" customHeight="1" spans="1:7">
      <c r="A30" s="186" t="s">
        <v>917</v>
      </c>
      <c r="B30" s="187"/>
      <c r="C30" s="181"/>
      <c r="D30" s="182">
        <v>8</v>
      </c>
      <c r="E30" s="182"/>
      <c r="F30" s="124">
        <v>1</v>
      </c>
      <c r="G30" s="95"/>
    </row>
    <row r="31" ht="22" customHeight="1" spans="1:7">
      <c r="A31" s="186" t="s">
        <v>918</v>
      </c>
      <c r="B31" s="187"/>
      <c r="C31" s="188"/>
      <c r="D31" s="182"/>
      <c r="E31" s="182">
        <v>8</v>
      </c>
      <c r="F31" s="124">
        <v>1</v>
      </c>
      <c r="G31" s="95"/>
    </row>
    <row r="32" ht="22" customHeight="1" spans="1:7">
      <c r="A32" s="186" t="s">
        <v>919</v>
      </c>
      <c r="B32" s="187"/>
      <c r="C32" s="181"/>
      <c r="D32" s="181"/>
      <c r="E32" s="181"/>
      <c r="F32" s="124"/>
      <c r="G32" s="95"/>
    </row>
    <row r="33" ht="22" customHeight="1" spans="1:7">
      <c r="A33" s="164" t="s">
        <v>920</v>
      </c>
      <c r="B33" s="189"/>
      <c r="C33" s="189">
        <f>SUM(C29:C32)</f>
        <v>0</v>
      </c>
      <c r="D33" s="189">
        <v>8</v>
      </c>
      <c r="E33" s="189">
        <v>8</v>
      </c>
      <c r="F33" s="179">
        <v>1</v>
      </c>
      <c r="G33" s="91"/>
    </row>
  </sheetData>
  <mergeCells count="7">
    <mergeCell ref="A2:G2"/>
    <mergeCell ref="F3:G3"/>
    <mergeCell ref="C4:D4"/>
    <mergeCell ref="F4:G4"/>
    <mergeCell ref="A4:A5"/>
    <mergeCell ref="B4:B5"/>
    <mergeCell ref="E4:E5"/>
  </mergeCells>
  <conditionalFormatting sqref="G6:G33">
    <cfRule type="cellIs" dxfId="1" priority="1" stopIfTrue="1" operator="lessThanOrEqual">
      <formula>-1</formula>
    </cfRule>
  </conditionalFormatting>
  <pageMargins left="0.786805555555556" right="0.472222222222222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表一</vt:lpstr>
      <vt:lpstr>表二</vt:lpstr>
      <vt:lpstr>表三</vt:lpstr>
      <vt:lpstr>一般公共预算说明1</vt:lpstr>
      <vt:lpstr>表四</vt:lpstr>
      <vt:lpstr>表五</vt:lpstr>
      <vt:lpstr>表六</vt:lpstr>
      <vt:lpstr>政府性基金说明2</vt:lpstr>
      <vt:lpstr> 表七</vt:lpstr>
      <vt:lpstr>表八</vt:lpstr>
      <vt:lpstr>国有资本经营说明3</vt:lpstr>
      <vt:lpstr>表九</vt:lpstr>
      <vt:lpstr>表十</vt:lpstr>
      <vt:lpstr>表十一</vt:lpstr>
      <vt:lpstr>社保基金说明4</vt:lpstr>
      <vt:lpstr>表十二 </vt:lpstr>
      <vt:lpstr>表十三</vt:lpstr>
      <vt:lpstr>政府债务说明5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毛晓平</cp:lastModifiedBy>
  <dcterms:created xsi:type="dcterms:W3CDTF">2021-01-03T08:48:00Z</dcterms:created>
  <dcterms:modified xsi:type="dcterms:W3CDTF">2021-02-26T03:44:32Z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