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<sst xmlns="http://schemas.openxmlformats.org/spreadsheetml/2006/main" count="44" uniqueCount="28">
  <si>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附件</t>
  </si>
  <si>
    <t xml:space="preserve">戌街乡2022年粮食生产指导性任务分解表  </t>
  </si>
  <si>
    <t xml:space="preserve">                                                                                                        单位：亩、吨</t>
  </si>
  <si>
    <t>指标</t>
  </si>
  <si>
    <t>2022年粮食作物播种面积(含小春）</t>
  </si>
  <si>
    <t>2022年粮食产量（含小春）</t>
  </si>
  <si>
    <t>1、大春播种面积</t>
  </si>
  <si>
    <t>2、晚秋套种面积</t>
  </si>
  <si>
    <t>计划面积</t>
  </si>
  <si>
    <t>计划产量</t>
  </si>
  <si>
    <t>水  稻</t>
  </si>
  <si>
    <t>玉米</t>
  </si>
  <si>
    <t>大豆</t>
  </si>
  <si>
    <t>杂  粮</t>
  </si>
  <si>
    <t>面积</t>
  </si>
  <si>
    <t>产量</t>
  </si>
  <si>
    <t xml:space="preserve">其它 </t>
  </si>
  <si>
    <t xml:space="preserve">              村委会 </t>
  </si>
  <si>
    <t>其中：推广优质稻面积</t>
  </si>
  <si>
    <t>戌街</t>
  </si>
  <si>
    <t>老纳</t>
  </si>
  <si>
    <t>水桥</t>
  </si>
  <si>
    <t>左家</t>
  </si>
  <si>
    <t>白沙</t>
  </si>
  <si>
    <t>铁厂</t>
  </si>
  <si>
    <t>伏龙基</t>
  </si>
  <si>
    <t>碗厂</t>
  </si>
  <si>
    <t>合计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</si>
</sst>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;_가"/>
    <numFmt numFmtId="179" formatCode="0.0;_가"/>
    <numFmt numFmtId="180" formatCode="0_ ;[Red]\-0\ "/>
    <numFmt numFmtId="181" formatCode="0.0_ ;[Red]\-0.0\ "/>
    <numFmt numFmtId="182" formatCode="0;_�"/>
    <numFmt numFmtId="183" formatCode="0_);[Red]\(0\)"/>
    <numFmt numFmtId="184" formatCode="0.0_);[Red]\(0.0\)"/>
    <numFmt numFmtId="185" formatCode="#,##0_ "/>
  </numFmts>
  <fonts count="27">
    <font>
      <sz val="12"/>
      <name val="宋体"/>
      <family val="0"/>
    </font>
    <font>
      <sz val="11"/>
      <name val="宋体"/>
      <family val="0"/>
    </font>
    <font>
      <sz val="16"/>
      <name val="方正黑体简体"/>
      <family val="4"/>
    </font>
    <font>
      <sz val="21"/>
      <name val="方正小标宋简体"/>
      <family val="4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0" fontId="15" fillId="3" borderId="0" applyNumberFormat="0" applyBorder="0" applyAlignment="0" applyProtection="0"/>
    <xf numFmtId="0" fontId="23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13" fillId="0" borderId="7" applyNumberFormat="0" applyFill="0" applyAlignment="0" applyProtection="0"/>
    <xf numFmtId="0" fontId="24" fillId="0" borderId="8" applyNumberFormat="0" applyFill="0" applyAlignment="0" applyProtection="0"/>
    <xf numFmtId="0" fontId="20" fillId="9" borderId="0" applyNumberFormat="0" applyBorder="0" applyAlignment="0" applyProtection="0"/>
    <xf numFmtId="0" fontId="22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/>
    </xf>
    <xf numFmtId="179" fontId="5" fillId="0" borderId="11" xfId="0" applyNumberFormat="1" applyFont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181" fontId="7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8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0</xdr:col>
      <xdr:colOff>523875</xdr:colOff>
      <xdr:row>7</xdr:row>
      <xdr:rowOff>0</xdr:rowOff>
    </xdr:to>
    <xdr:sp>
      <xdr:nvSpPr>
        <xdr:cNvPr id="1" name="Line 130"/>
        <xdr:cNvSpPr>
          <a:spLocks/>
        </xdr:cNvSpPr>
      </xdr:nvSpPr>
      <xdr:spPr>
        <a:xfrm>
          <a:off x="0" y="942975"/>
          <a:ext cx="52387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6"/>
  <sheetViews>
    <sheetView tabSelected="1" workbookViewId="0" topLeftCell="A1">
      <selection activeCell="A1" sqref="A1:D1"/>
    </sheetView>
  </sheetViews>
  <sheetFormatPr defaultColWidth="9.00390625" defaultRowHeight="14.25"/>
  <cols>
    <col min="1" max="1" width="7.00390625" style="1" customWidth="1"/>
    <col min="2" max="2" width="6.375" style="0" customWidth="1"/>
    <col min="3" max="3" width="7.375" style="0" customWidth="1"/>
    <col min="4" max="4" width="5.375" style="0" customWidth="1"/>
    <col min="5" max="5" width="7.625" style="0" customWidth="1"/>
    <col min="6" max="6" width="6.25390625" style="0" customWidth="1"/>
    <col min="7" max="7" width="6.625" style="0" customWidth="1"/>
    <col min="8" max="8" width="6.875" style="0" customWidth="1"/>
    <col min="9" max="9" width="6.75390625" style="0" customWidth="1"/>
    <col min="10" max="10" width="6.125" style="0" customWidth="1"/>
    <col min="11" max="11" width="6.375" style="0" customWidth="1"/>
    <col min="12" max="12" width="5.625" style="0" customWidth="1"/>
    <col min="13" max="13" width="6.00390625" style="0" customWidth="1"/>
    <col min="14" max="14" width="5.375" style="0" customWidth="1"/>
    <col min="15" max="15" width="5.75390625" style="0" customWidth="1"/>
    <col min="16" max="16" width="5.125" style="0" customWidth="1"/>
    <col min="17" max="17" width="5.875" style="0" customWidth="1"/>
    <col min="18" max="18" width="4.75390625" style="0" customWidth="1"/>
    <col min="19" max="19" width="6.125" style="0" customWidth="1"/>
    <col min="20" max="20" width="4.75390625" style="0" customWidth="1"/>
    <col min="21" max="21" width="5.50390625" style="0" customWidth="1"/>
    <col min="22" max="22" width="6.50390625" style="0" customWidth="1"/>
    <col min="23" max="23" width="10.75390625" style="0" customWidth="1"/>
  </cols>
  <sheetData>
    <row r="1" spans="1:4" ht="20.25" customHeight="1">
      <c r="A1" s="2" t="s">
        <v>0</v>
      </c>
      <c r="B1" s="3"/>
      <c r="C1" s="3"/>
      <c r="D1" s="3"/>
    </row>
    <row r="2" spans="1:23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25"/>
    </row>
    <row r="3" spans="1:23" ht="18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38"/>
    </row>
    <row r="4" ht="3.75" customHeight="1"/>
    <row r="5" spans="1:22" ht="25.5" customHeight="1">
      <c r="A5" s="6" t="s">
        <v>3</v>
      </c>
      <c r="B5" s="7" t="s">
        <v>4</v>
      </c>
      <c r="C5" s="8" t="s">
        <v>5</v>
      </c>
      <c r="D5" s="9" t="s">
        <v>6</v>
      </c>
      <c r="E5" s="10"/>
      <c r="F5" s="10"/>
      <c r="G5" s="10"/>
      <c r="H5" s="10"/>
      <c r="I5" s="10"/>
      <c r="J5" s="10"/>
      <c r="K5" s="10"/>
      <c r="L5" s="10"/>
      <c r="M5" s="10"/>
      <c r="N5" s="27"/>
      <c r="O5" s="28" t="s">
        <v>7</v>
      </c>
      <c r="P5" s="29"/>
      <c r="Q5" s="29"/>
      <c r="R5" s="29"/>
      <c r="S5" s="29"/>
      <c r="T5" s="29"/>
      <c r="U5" s="29"/>
      <c r="V5" s="29"/>
    </row>
    <row r="6" spans="1:22" ht="25.5" customHeight="1">
      <c r="A6" s="11"/>
      <c r="B6" s="12"/>
      <c r="C6" s="13"/>
      <c r="D6" s="14" t="s">
        <v>8</v>
      </c>
      <c r="E6" s="15" t="s">
        <v>9</v>
      </c>
      <c r="F6" s="8" t="s">
        <v>10</v>
      </c>
      <c r="G6" s="13"/>
      <c r="H6" s="13"/>
      <c r="I6" s="8" t="s">
        <v>11</v>
      </c>
      <c r="J6" s="13"/>
      <c r="K6" s="30" t="s">
        <v>12</v>
      </c>
      <c r="L6" s="31"/>
      <c r="M6" s="8" t="s">
        <v>13</v>
      </c>
      <c r="N6" s="32"/>
      <c r="O6" s="28" t="s">
        <v>14</v>
      </c>
      <c r="P6" s="28" t="s">
        <v>15</v>
      </c>
      <c r="Q6" s="28" t="s">
        <v>11</v>
      </c>
      <c r="R6" s="29"/>
      <c r="S6" s="28" t="s">
        <v>12</v>
      </c>
      <c r="T6" s="29"/>
      <c r="U6" s="28" t="s">
        <v>16</v>
      </c>
      <c r="V6" s="29"/>
    </row>
    <row r="7" spans="1:23" ht="48" customHeight="1">
      <c r="A7" s="16" t="s">
        <v>17</v>
      </c>
      <c r="B7" s="17"/>
      <c r="C7" s="13"/>
      <c r="D7" s="18"/>
      <c r="E7" s="13"/>
      <c r="F7" s="8" t="s">
        <v>14</v>
      </c>
      <c r="G7" s="19" t="s">
        <v>18</v>
      </c>
      <c r="H7" s="8" t="s">
        <v>15</v>
      </c>
      <c r="I7" s="8" t="s">
        <v>14</v>
      </c>
      <c r="J7" s="8" t="s">
        <v>15</v>
      </c>
      <c r="K7" s="8" t="s">
        <v>14</v>
      </c>
      <c r="L7" s="33" t="s">
        <v>15</v>
      </c>
      <c r="M7" s="8" t="s">
        <v>14</v>
      </c>
      <c r="N7" s="33" t="s">
        <v>15</v>
      </c>
      <c r="O7" s="29"/>
      <c r="P7" s="29"/>
      <c r="Q7" s="8" t="s">
        <v>14</v>
      </c>
      <c r="R7" s="8" t="s">
        <v>15</v>
      </c>
      <c r="S7" s="8" t="s">
        <v>14</v>
      </c>
      <c r="T7" s="8" t="s">
        <v>15</v>
      </c>
      <c r="U7" s="8" t="s">
        <v>14</v>
      </c>
      <c r="V7" s="8" t="s">
        <v>15</v>
      </c>
      <c r="W7" s="39"/>
    </row>
    <row r="8" spans="1:28" ht="33.75" customHeight="1">
      <c r="A8" s="8" t="s">
        <v>19</v>
      </c>
      <c r="B8" s="13">
        <v>5750</v>
      </c>
      <c r="C8" s="20">
        <v>1845.2</v>
      </c>
      <c r="D8" s="13">
        <f>F8+I8+K8+M8</f>
        <v>3300</v>
      </c>
      <c r="E8" s="21">
        <f>H8+J8+L8+N8</f>
        <v>1392.5</v>
      </c>
      <c r="F8" s="13">
        <v>1350</v>
      </c>
      <c r="G8" s="22">
        <v>960</v>
      </c>
      <c r="H8" s="23">
        <v>690</v>
      </c>
      <c r="I8" s="13">
        <v>1500</v>
      </c>
      <c r="J8" s="34">
        <v>590</v>
      </c>
      <c r="K8" s="34">
        <v>250</v>
      </c>
      <c r="L8" s="35">
        <v>32.5</v>
      </c>
      <c r="M8" s="13">
        <v>200</v>
      </c>
      <c r="N8" s="23">
        <v>80</v>
      </c>
      <c r="O8" s="36">
        <f>Q8+S8+U8</f>
        <v>380</v>
      </c>
      <c r="P8" s="37">
        <f>R8+T8+V8</f>
        <v>61.7</v>
      </c>
      <c r="Q8" s="40">
        <v>150</v>
      </c>
      <c r="R8" s="41">
        <v>29.7</v>
      </c>
      <c r="S8" s="40">
        <v>150</v>
      </c>
      <c r="T8" s="40">
        <v>12</v>
      </c>
      <c r="U8" s="40">
        <v>80</v>
      </c>
      <c r="V8" s="40">
        <v>20</v>
      </c>
      <c r="W8" s="42"/>
      <c r="X8" s="43"/>
      <c r="Y8" s="46"/>
      <c r="Z8" s="46"/>
      <c r="AA8" s="42"/>
      <c r="AB8" s="43"/>
    </row>
    <row r="9" spans="1:28" ht="33.75" customHeight="1">
      <c r="A9" s="8" t="s">
        <v>20</v>
      </c>
      <c r="B9" s="13">
        <v>5800</v>
      </c>
      <c r="C9" s="20">
        <v>1896.2</v>
      </c>
      <c r="D9" s="13">
        <f aca="true" t="shared" si="0" ref="D9:D15">F9+I9+K9+M9</f>
        <v>3350</v>
      </c>
      <c r="E9" s="21">
        <f aca="true" t="shared" si="1" ref="E9:E16">H9+J9+L9+N9</f>
        <v>1443.5</v>
      </c>
      <c r="F9" s="13">
        <v>1600</v>
      </c>
      <c r="G9" s="22">
        <v>1140</v>
      </c>
      <c r="H9" s="23">
        <v>820</v>
      </c>
      <c r="I9" s="13">
        <v>1300</v>
      </c>
      <c r="J9" s="34">
        <v>511</v>
      </c>
      <c r="K9" s="34">
        <v>250</v>
      </c>
      <c r="L9" s="35">
        <v>32.5</v>
      </c>
      <c r="M9" s="13">
        <v>200</v>
      </c>
      <c r="N9" s="23">
        <v>80</v>
      </c>
      <c r="O9" s="36">
        <f aca="true" t="shared" si="2" ref="O9:O16">Q9+S9+U9</f>
        <v>380</v>
      </c>
      <c r="P9" s="37">
        <f aca="true" t="shared" si="3" ref="P9:P16">R9+T9+V9</f>
        <v>61.7</v>
      </c>
      <c r="Q9" s="40">
        <v>150</v>
      </c>
      <c r="R9" s="41">
        <v>29.7</v>
      </c>
      <c r="S9" s="40">
        <v>150</v>
      </c>
      <c r="T9" s="40">
        <v>12</v>
      </c>
      <c r="U9" s="40">
        <v>80</v>
      </c>
      <c r="V9" s="40">
        <v>20</v>
      </c>
      <c r="W9" s="42"/>
      <c r="X9" s="43"/>
      <c r="Y9" s="46"/>
      <c r="Z9" s="46"/>
      <c r="AA9" s="42"/>
      <c r="AB9" s="43"/>
    </row>
    <row r="10" spans="1:28" ht="33.75" customHeight="1">
      <c r="A10" s="8" t="s">
        <v>21</v>
      </c>
      <c r="B10" s="13">
        <v>3265</v>
      </c>
      <c r="C10" s="20">
        <v>994.3</v>
      </c>
      <c r="D10" s="13">
        <f t="shared" si="0"/>
        <v>1730</v>
      </c>
      <c r="E10" s="21">
        <f t="shared" si="1"/>
        <v>709.5</v>
      </c>
      <c r="F10" s="13">
        <v>630</v>
      </c>
      <c r="G10" s="22">
        <v>450</v>
      </c>
      <c r="H10" s="23">
        <v>320</v>
      </c>
      <c r="I10" s="13">
        <v>800</v>
      </c>
      <c r="J10" s="34">
        <v>310</v>
      </c>
      <c r="K10" s="34">
        <v>150</v>
      </c>
      <c r="L10" s="35">
        <v>19.5</v>
      </c>
      <c r="M10" s="13">
        <v>150</v>
      </c>
      <c r="N10" s="23">
        <v>60</v>
      </c>
      <c r="O10" s="36">
        <f t="shared" si="2"/>
        <v>265</v>
      </c>
      <c r="P10" s="37">
        <f t="shared" si="3"/>
        <v>43.8</v>
      </c>
      <c r="Q10" s="40">
        <v>100</v>
      </c>
      <c r="R10" s="41">
        <v>19.8</v>
      </c>
      <c r="S10" s="40">
        <v>100</v>
      </c>
      <c r="T10" s="40">
        <v>8</v>
      </c>
      <c r="U10" s="40">
        <v>65</v>
      </c>
      <c r="V10" s="40">
        <v>16</v>
      </c>
      <c r="W10" s="42"/>
      <c r="X10" s="43"/>
      <c r="Y10" s="46"/>
      <c r="Z10" s="46"/>
      <c r="AA10" s="42"/>
      <c r="AB10" s="43"/>
    </row>
    <row r="11" spans="1:28" ht="33.75" customHeight="1">
      <c r="A11" s="8" t="s">
        <v>22</v>
      </c>
      <c r="B11" s="13">
        <v>5650</v>
      </c>
      <c r="C11" s="20">
        <v>1815.2</v>
      </c>
      <c r="D11" s="13">
        <f t="shared" si="0"/>
        <v>3300</v>
      </c>
      <c r="E11" s="21">
        <f t="shared" si="1"/>
        <v>1382.5</v>
      </c>
      <c r="F11" s="13">
        <v>1350</v>
      </c>
      <c r="G11" s="22">
        <v>960</v>
      </c>
      <c r="H11" s="23">
        <v>690</v>
      </c>
      <c r="I11" s="13">
        <v>1500</v>
      </c>
      <c r="J11" s="34">
        <v>580</v>
      </c>
      <c r="K11" s="34">
        <v>250</v>
      </c>
      <c r="L11" s="35">
        <v>32.5</v>
      </c>
      <c r="M11" s="13">
        <v>200</v>
      </c>
      <c r="N11" s="23">
        <v>80</v>
      </c>
      <c r="O11" s="36">
        <f t="shared" si="2"/>
        <v>380</v>
      </c>
      <c r="P11" s="37">
        <f t="shared" si="3"/>
        <v>61.7</v>
      </c>
      <c r="Q11" s="40">
        <v>150</v>
      </c>
      <c r="R11" s="41">
        <v>29.7</v>
      </c>
      <c r="S11" s="40">
        <v>150</v>
      </c>
      <c r="T11" s="40">
        <v>12</v>
      </c>
      <c r="U11" s="40">
        <v>80</v>
      </c>
      <c r="V11" s="40">
        <v>20</v>
      </c>
      <c r="W11" s="42"/>
      <c r="X11" s="43"/>
      <c r="Y11" s="46"/>
      <c r="Z11" s="46"/>
      <c r="AA11" s="42"/>
      <c r="AB11" s="43"/>
    </row>
    <row r="12" spans="1:28" ht="33.75" customHeight="1">
      <c r="A12" s="8" t="s">
        <v>23</v>
      </c>
      <c r="B12" s="13">
        <v>3265</v>
      </c>
      <c r="C12" s="20">
        <v>995.3</v>
      </c>
      <c r="D12" s="13">
        <f t="shared" si="0"/>
        <v>1730</v>
      </c>
      <c r="E12" s="21">
        <f t="shared" si="1"/>
        <v>709.5</v>
      </c>
      <c r="F12" s="13">
        <v>630</v>
      </c>
      <c r="G12" s="22">
        <v>450</v>
      </c>
      <c r="H12" s="23">
        <v>320</v>
      </c>
      <c r="I12" s="13">
        <v>800</v>
      </c>
      <c r="J12" s="34">
        <v>310</v>
      </c>
      <c r="K12" s="34">
        <v>150</v>
      </c>
      <c r="L12" s="35">
        <v>19.5</v>
      </c>
      <c r="M12" s="13">
        <v>150</v>
      </c>
      <c r="N12" s="23">
        <v>60</v>
      </c>
      <c r="O12" s="36">
        <f t="shared" si="2"/>
        <v>265</v>
      </c>
      <c r="P12" s="37">
        <f t="shared" si="3"/>
        <v>43.8</v>
      </c>
      <c r="Q12" s="40">
        <v>100</v>
      </c>
      <c r="R12" s="41">
        <v>19.8</v>
      </c>
      <c r="S12" s="40">
        <v>100</v>
      </c>
      <c r="T12" s="40">
        <v>8</v>
      </c>
      <c r="U12" s="40">
        <v>65</v>
      </c>
      <c r="V12" s="40">
        <v>16</v>
      </c>
      <c r="W12" s="42"/>
      <c r="X12" s="43"/>
      <c r="Y12" s="46"/>
      <c r="Z12" s="46"/>
      <c r="AA12" s="42"/>
      <c r="AB12" s="43"/>
    </row>
    <row r="13" spans="1:28" ht="33.75" customHeight="1">
      <c r="A13" s="8" t="s">
        <v>24</v>
      </c>
      <c r="B13" s="13">
        <v>3265</v>
      </c>
      <c r="C13" s="20">
        <v>995.3</v>
      </c>
      <c r="D13" s="13">
        <f t="shared" si="0"/>
        <v>1730</v>
      </c>
      <c r="E13" s="21">
        <f t="shared" si="1"/>
        <v>709.5</v>
      </c>
      <c r="F13" s="13">
        <v>630</v>
      </c>
      <c r="G13" s="22">
        <v>450</v>
      </c>
      <c r="H13" s="23">
        <v>320</v>
      </c>
      <c r="I13" s="13">
        <v>800</v>
      </c>
      <c r="J13" s="34">
        <v>310</v>
      </c>
      <c r="K13" s="34">
        <v>150</v>
      </c>
      <c r="L13" s="35">
        <v>19.5</v>
      </c>
      <c r="M13" s="13">
        <v>150</v>
      </c>
      <c r="N13" s="23">
        <v>60</v>
      </c>
      <c r="O13" s="36">
        <f t="shared" si="2"/>
        <v>265</v>
      </c>
      <c r="P13" s="37">
        <f t="shared" si="3"/>
        <v>43.8</v>
      </c>
      <c r="Q13" s="40">
        <v>100</v>
      </c>
      <c r="R13" s="41">
        <v>19.8</v>
      </c>
      <c r="S13" s="40">
        <v>100</v>
      </c>
      <c r="T13" s="40">
        <v>8</v>
      </c>
      <c r="U13" s="40">
        <v>65</v>
      </c>
      <c r="V13" s="40">
        <v>16</v>
      </c>
      <c r="W13" s="42"/>
      <c r="X13" s="43"/>
      <c r="Y13" s="46"/>
      <c r="Z13" s="46"/>
      <c r="AA13" s="42"/>
      <c r="AB13" s="43"/>
    </row>
    <row r="14" spans="1:28" ht="33.75" customHeight="1">
      <c r="A14" s="8" t="s">
        <v>25</v>
      </c>
      <c r="B14" s="13">
        <v>3845</v>
      </c>
      <c r="C14" s="20">
        <v>1267.3</v>
      </c>
      <c r="D14" s="13">
        <f t="shared" si="0"/>
        <v>2270</v>
      </c>
      <c r="E14" s="21">
        <f t="shared" si="1"/>
        <v>974.5</v>
      </c>
      <c r="F14" s="13">
        <v>1070</v>
      </c>
      <c r="G14" s="22">
        <v>760</v>
      </c>
      <c r="H14" s="23">
        <v>545</v>
      </c>
      <c r="I14" s="13">
        <v>900</v>
      </c>
      <c r="J14" s="34">
        <v>350</v>
      </c>
      <c r="K14" s="34">
        <v>150</v>
      </c>
      <c r="L14" s="35">
        <v>19.5</v>
      </c>
      <c r="M14" s="13">
        <v>150</v>
      </c>
      <c r="N14" s="23">
        <v>60</v>
      </c>
      <c r="O14" s="36">
        <f t="shared" si="2"/>
        <v>265</v>
      </c>
      <c r="P14" s="37">
        <f t="shared" si="3"/>
        <v>44.8</v>
      </c>
      <c r="Q14" s="40">
        <v>100</v>
      </c>
      <c r="R14" s="41">
        <v>19.8</v>
      </c>
      <c r="S14" s="40">
        <v>100</v>
      </c>
      <c r="T14" s="40">
        <v>8</v>
      </c>
      <c r="U14" s="40">
        <v>65</v>
      </c>
      <c r="V14" s="40">
        <v>17</v>
      </c>
      <c r="W14" s="42"/>
      <c r="X14" s="43"/>
      <c r="Y14" s="46"/>
      <c r="Z14" s="46"/>
      <c r="AA14" s="42"/>
      <c r="AB14" s="43"/>
    </row>
    <row r="15" spans="1:28" ht="33.75" customHeight="1">
      <c r="A15" s="8" t="s">
        <v>26</v>
      </c>
      <c r="B15" s="13">
        <v>5640</v>
      </c>
      <c r="C15" s="20">
        <v>1807.2</v>
      </c>
      <c r="D15" s="13">
        <f t="shared" si="0"/>
        <v>3190</v>
      </c>
      <c r="E15" s="21">
        <f t="shared" si="1"/>
        <v>1354.5</v>
      </c>
      <c r="F15" s="13">
        <v>1440</v>
      </c>
      <c r="G15" s="22">
        <v>1030</v>
      </c>
      <c r="H15" s="23">
        <v>732</v>
      </c>
      <c r="I15" s="13">
        <v>1300</v>
      </c>
      <c r="J15" s="34">
        <v>510</v>
      </c>
      <c r="K15" s="34">
        <v>250</v>
      </c>
      <c r="L15" s="35">
        <v>32.5</v>
      </c>
      <c r="M15" s="13">
        <v>200</v>
      </c>
      <c r="N15" s="23">
        <v>80</v>
      </c>
      <c r="O15" s="36">
        <f t="shared" si="2"/>
        <v>380</v>
      </c>
      <c r="P15" s="37">
        <f t="shared" si="3"/>
        <v>61.7</v>
      </c>
      <c r="Q15" s="40">
        <v>150</v>
      </c>
      <c r="R15" s="41">
        <v>29.7</v>
      </c>
      <c r="S15" s="40">
        <v>150</v>
      </c>
      <c r="T15" s="40">
        <v>12</v>
      </c>
      <c r="U15" s="40">
        <v>80</v>
      </c>
      <c r="V15" s="40">
        <v>20</v>
      </c>
      <c r="W15" s="42"/>
      <c r="X15" s="43"/>
      <c r="Y15" s="46"/>
      <c r="Z15" s="46"/>
      <c r="AA15" s="42"/>
      <c r="AB15" s="43"/>
    </row>
    <row r="16" spans="1:28" ht="33.75" customHeight="1">
      <c r="A16" s="8" t="s">
        <v>27</v>
      </c>
      <c r="B16" s="13">
        <v>36480</v>
      </c>
      <c r="C16" s="24">
        <v>11616</v>
      </c>
      <c r="D16" s="13">
        <f>SUM(F16+I16+K16+M16)</f>
        <v>20600</v>
      </c>
      <c r="E16" s="23">
        <f t="shared" si="1"/>
        <v>8676</v>
      </c>
      <c r="F16" s="13">
        <v>8700</v>
      </c>
      <c r="G16" s="22">
        <v>6200</v>
      </c>
      <c r="H16" s="23">
        <f>SUM(F16*510/1000)</f>
        <v>4437</v>
      </c>
      <c r="I16" s="13">
        <v>8900</v>
      </c>
      <c r="J16" s="34">
        <f>I16*390/1000</f>
        <v>3471</v>
      </c>
      <c r="K16" s="34">
        <v>1600</v>
      </c>
      <c r="L16" s="34">
        <f>K16*130/1000</f>
        <v>208</v>
      </c>
      <c r="M16" s="13">
        <v>1400</v>
      </c>
      <c r="N16" s="23">
        <f>M16*400/1000</f>
        <v>560</v>
      </c>
      <c r="O16" s="36">
        <f t="shared" si="2"/>
        <v>2580</v>
      </c>
      <c r="P16" s="36">
        <f t="shared" si="3"/>
        <v>423</v>
      </c>
      <c r="Q16" s="40">
        <v>1000</v>
      </c>
      <c r="R16" s="40">
        <f>Q16*198/1000</f>
        <v>198</v>
      </c>
      <c r="S16" s="40">
        <v>1000</v>
      </c>
      <c r="T16" s="40">
        <f>S16*80/1000</f>
        <v>80</v>
      </c>
      <c r="U16" s="40">
        <v>580</v>
      </c>
      <c r="V16" s="40">
        <f>U16*250/1000</f>
        <v>145</v>
      </c>
      <c r="W16" s="44"/>
      <c r="X16" s="45"/>
      <c r="Y16" s="45"/>
      <c r="Z16" s="45"/>
      <c r="AA16" s="45"/>
      <c r="AB16" s="45"/>
    </row>
    <row r="18" spans="1:23" ht="14.2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ht="14.2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23" ht="14.2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</row>
    <row r="21" spans="4:23" ht="14.25"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4:23" ht="14.25"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</row>
    <row r="23" spans="4:23" ht="14.25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</row>
    <row r="24" spans="4:23" ht="14.25"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</row>
    <row r="25" spans="4:23" ht="14.25"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</row>
    <row r="26" spans="4:23" ht="14.25"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</row>
    <row r="27" spans="4:23" ht="14.25"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4:23" ht="14.25"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4:23" ht="14.25"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4:23" ht="14.25"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4:23" ht="14.25"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4:23" ht="14.25"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4:23" ht="14.25"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4:23" ht="14.25"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4:23" ht="14.25"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4:23" ht="14.25"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4:23" ht="14.25"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4:23" ht="14.25"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4:23" ht="14.25"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4:23" ht="14.25"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4:23" ht="14.25"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4:23" ht="14.25"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4:23" ht="14.25"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4:23" ht="14.25"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4:23" ht="14.25"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4:23" ht="14.25"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4:23" ht="14.25"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4:23" ht="14.25"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4:23" ht="14.25"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4:23" ht="14.25"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4:23" ht="14.25"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4:23" ht="14.25"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4:23" ht="14.25"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spans="4:23" ht="14.25"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spans="4:23" ht="14.25"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4:23" ht="14.25"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4:23" ht="14.25"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4:23" ht="14.25"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4:23" ht="14.25"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4:23" ht="14.25"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4:23" ht="14.25"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</row>
    <row r="62" spans="4:23" ht="14.25"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4:23" ht="14.25"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4:23" ht="14.25"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</row>
    <row r="65" spans="4:23" ht="14.25"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</row>
    <row r="66" spans="4:23" ht="14.25"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4:23" ht="14.25"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</row>
    <row r="68" spans="4:23" ht="14.25"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</row>
    <row r="69" spans="4:23" ht="14.25"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</row>
    <row r="70" spans="4:23" ht="14.25"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</row>
    <row r="71" spans="4:23" ht="14.25"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</row>
    <row r="72" spans="4:23" ht="14.25"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</row>
    <row r="73" spans="4:23" ht="14.25"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4:23" ht="14.25"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4:23" ht="14.25"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</row>
    <row r="76" spans="4:23" ht="14.25"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</row>
    <row r="77" spans="4:23" ht="14.25"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</row>
    <row r="78" spans="4:23" ht="14.25"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</row>
    <row r="79" spans="4:23" ht="14.25"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</row>
    <row r="80" spans="4:23" ht="14.25"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4:23" ht="14.25"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</row>
    <row r="82" spans="4:23" ht="14.25"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4:23" ht="14.25"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</row>
    <row r="84" spans="4:23" ht="14.25"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</row>
    <row r="85" spans="4:23" ht="14.25"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</row>
    <row r="86" spans="4:23" ht="14.25"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</row>
    <row r="87" spans="4:23" ht="14.25"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4:23" ht="14.25"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</row>
    <row r="89" spans="4:23" ht="14.25"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</row>
    <row r="90" spans="4:23" ht="14.25"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4:23" ht="14.25"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</row>
    <row r="92" spans="4:23" ht="14.25"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</row>
    <row r="93" spans="4:23" ht="14.25"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</row>
    <row r="94" spans="4:23" ht="14.25"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4:23" ht="14.25"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</row>
    <row r="96" spans="4:23" ht="14.25"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</row>
    <row r="97" spans="4:23" ht="14.25"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</row>
    <row r="98" spans="4:23" ht="14.25"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4:23" ht="14.25"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</row>
    <row r="100" spans="4:23" ht="14.25"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</row>
    <row r="101" spans="4:23" ht="14.25"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4:23" ht="14.25"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</row>
    <row r="103" spans="4:23" ht="14.25"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</row>
    <row r="104" spans="4:23" ht="14.25"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</row>
    <row r="105" spans="4:23" ht="14.25"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</row>
    <row r="106" spans="4:23" ht="14.25"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4:23" ht="14.25"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</row>
    <row r="108" spans="4:23" ht="14.25"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4:23" ht="14.25"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</row>
    <row r="110" spans="4:23" ht="14.25"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</row>
    <row r="111" spans="4:23" ht="14.25"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</row>
    <row r="112" spans="4:23" ht="14.25"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</row>
    <row r="113" spans="4:23" ht="14.25"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</row>
    <row r="114" spans="4:23" ht="14.25"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4:23" ht="14.25"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4:23" ht="14.25"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</row>
    <row r="117" spans="4:23" ht="14.25"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</row>
    <row r="118" spans="4:23" ht="14.25"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</row>
    <row r="119" spans="4:23" ht="14.25"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</row>
    <row r="120" spans="4:23" ht="14.25"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</row>
    <row r="121" spans="4:23" ht="14.25"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</row>
    <row r="122" spans="4:23" ht="14.25"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4:23" ht="14.25"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</row>
    <row r="124" spans="4:23" ht="14.25"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</row>
    <row r="125" spans="4:23" ht="14.25"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</row>
    <row r="126" spans="4:23" ht="14.25"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</row>
    <row r="127" spans="4:23" ht="14.25"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</row>
    <row r="128" spans="4:23" ht="14.25"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</row>
    <row r="129" spans="4:23" ht="14.25"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4:23" ht="14.25"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4:23" ht="14.25"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</row>
    <row r="132" spans="4:23" ht="14.25"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</row>
    <row r="133" spans="4:23" ht="14.25"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</row>
    <row r="134" spans="4:23" ht="14.25"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</row>
    <row r="135" spans="4:23" ht="14.25"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</row>
    <row r="136" spans="4:23" ht="14.25"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4:23" ht="14.25"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</row>
    <row r="138" spans="4:23" ht="14.25"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4:23" ht="14.25"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</row>
    <row r="140" spans="4:23" ht="14.25"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</row>
    <row r="141" spans="4:23" ht="14.25"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</row>
    <row r="142" spans="4:23" ht="14.25"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</row>
    <row r="143" spans="4:23" ht="14.25"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4:23" ht="14.25"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</row>
    <row r="145" spans="4:23" ht="14.25"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</row>
    <row r="146" spans="4:23" ht="14.25"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4:23" ht="14.25"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</row>
    <row r="148" spans="4:23" ht="14.25"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</row>
    <row r="149" spans="4:23" ht="14.25"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</row>
    <row r="150" spans="4:23" ht="14.25"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4:23" ht="14.25"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</row>
    <row r="152" spans="4:23" ht="14.25"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</row>
    <row r="153" spans="4:23" ht="14.25"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</row>
    <row r="154" spans="4:23" ht="14.25"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4:23" ht="14.25"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</row>
    <row r="156" spans="4:23" ht="14.25"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</row>
    <row r="157" spans="4:23" ht="14.25"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4:23" ht="14.25"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</row>
    <row r="159" spans="4:23" ht="14.25"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</row>
    <row r="160" spans="4:23" ht="14.25"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</row>
    <row r="161" spans="4:23" ht="14.25"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</row>
    <row r="162" spans="4:23" ht="14.25"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4:23" ht="14.25"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</row>
    <row r="164" spans="4:23" ht="14.25"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4:23" ht="14.25"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</row>
    <row r="166" spans="4:23" ht="14.25"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</row>
  </sheetData>
  <sheetProtection/>
  <mergeCells count="18">
    <mergeCell ref="A1:D1"/>
    <mergeCell ref="A2:V2"/>
    <mergeCell ref="A3:V3"/>
    <mergeCell ref="D5:N5"/>
    <mergeCell ref="O5:V5"/>
    <mergeCell ref="F6:H6"/>
    <mergeCell ref="I6:J6"/>
    <mergeCell ref="K6:L6"/>
    <mergeCell ref="M6:N6"/>
    <mergeCell ref="Q6:R6"/>
    <mergeCell ref="S6:T6"/>
    <mergeCell ref="U6:V6"/>
    <mergeCell ref="B5:B7"/>
    <mergeCell ref="C5:C7"/>
    <mergeCell ref="D6:D7"/>
    <mergeCell ref="E6:E7"/>
    <mergeCell ref="O6:O7"/>
    <mergeCell ref="P6:P7"/>
  </mergeCells>
  <printOptions horizontalCentered="1" verticalCentered="1"/>
  <pageMargins left="0.2" right="0.11999999999999998" top="0.98" bottom="0.98" header="0.51" footer="0.51"/>
  <pageSetup fitToHeight="1" fitToWidth="1" horizontalDpi="600" verticalDpi="600" orientation="landscape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2020-12-01T01:26:50Z</cp:lastPrinted>
  <dcterms:created xsi:type="dcterms:W3CDTF">2008-12-04T02:08:58Z</dcterms:created>
  <dcterms:modified xsi:type="dcterms:W3CDTF">2022-04-12T03:03:01Z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945737610D90411D945CED657B2CDCA5</vt:lpwstr>
  </property>
</Properties>
</file>